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432" firstSheet="1" activeTab="3"/>
  </bookViews>
  <sheets>
    <sheet name="9 день" sheetId="9" r:id="rId1"/>
    <sheet name="Титул лист" sheetId="11" r:id="rId2"/>
    <sheet name="1-1 день" sheetId="13" r:id="rId3"/>
    <sheet name="2-1 день" sheetId="14" r:id="rId4"/>
    <sheet name="3-1 день" sheetId="18" r:id="rId5"/>
    <sheet name="4-1 день" sheetId="21" r:id="rId6"/>
    <sheet name="5-1 день" sheetId="20" r:id="rId7"/>
    <sheet name="1-2 день" sheetId="22" r:id="rId8"/>
    <sheet name="2-2 день" sheetId="23" r:id="rId9"/>
    <sheet name="3-2 день" sheetId="24" r:id="rId10"/>
    <sheet name="4-2 день" sheetId="26" r:id="rId11"/>
    <sheet name="5-2 день" sheetId="28" r:id="rId12"/>
  </sheets>
  <definedNames>
    <definedName name="_xlnm.Print_Area" localSheetId="2">'1-1 день'!$A$1:$N$30</definedName>
    <definedName name="_xlnm.Print_Area" localSheetId="7">'1-2 день'!$A$1:$N$32</definedName>
  </definedNames>
  <calcPr calcId="125725"/>
</workbook>
</file>

<file path=xl/calcChain.xml><?xml version="1.0" encoding="utf-8"?>
<calcChain xmlns="http://schemas.openxmlformats.org/spreadsheetml/2006/main">
  <c r="C25" i="18"/>
  <c r="C24"/>
  <c r="J24"/>
  <c r="C24" i="24"/>
  <c r="C23"/>
  <c r="K30" i="18"/>
  <c r="L30"/>
  <c r="M30"/>
  <c r="N30"/>
  <c r="J30"/>
  <c r="D30"/>
  <c r="E30"/>
  <c r="F30"/>
  <c r="G30"/>
  <c r="C30"/>
  <c r="K29" i="24"/>
  <c r="L29"/>
  <c r="M29"/>
  <c r="N29"/>
  <c r="J29"/>
  <c r="D29"/>
  <c r="E29"/>
  <c r="F29"/>
  <c r="G29"/>
  <c r="C29"/>
  <c r="C23" i="20"/>
  <c r="C23" i="22"/>
  <c r="C24" i="26" l="1"/>
  <c r="D23" i="28"/>
  <c r="E23"/>
  <c r="F23"/>
  <c r="G23"/>
  <c r="C23"/>
  <c r="J29" i="26"/>
  <c r="C29"/>
  <c r="J23"/>
  <c r="C23"/>
  <c r="J11"/>
  <c r="C11"/>
  <c r="J24" i="24"/>
  <c r="J23"/>
  <c r="J11"/>
  <c r="C11"/>
  <c r="J30" i="23"/>
  <c r="C30"/>
  <c r="J26"/>
  <c r="J25"/>
  <c r="C26"/>
  <c r="C25"/>
  <c r="J12"/>
  <c r="C12"/>
  <c r="J29" i="22"/>
  <c r="C29"/>
  <c r="J23"/>
  <c r="J11"/>
  <c r="C11"/>
  <c r="J23" i="20"/>
  <c r="J11"/>
  <c r="C27"/>
  <c r="C11"/>
  <c r="C30" i="21"/>
  <c r="J30"/>
  <c r="J24"/>
  <c r="K25"/>
  <c r="L25"/>
  <c r="M25"/>
  <c r="N25"/>
  <c r="J25"/>
  <c r="C25"/>
  <c r="C24"/>
  <c r="J12"/>
  <c r="J11" i="18"/>
  <c r="J25"/>
  <c r="C11"/>
  <c r="J29" i="14"/>
  <c r="C29"/>
  <c r="J25"/>
  <c r="J24"/>
  <c r="C25"/>
  <c r="C24"/>
  <c r="J12"/>
  <c r="C12"/>
  <c r="C27" i="13"/>
  <c r="C22"/>
  <c r="C11"/>
  <c r="K24" i="24"/>
  <c r="L24"/>
  <c r="M24"/>
  <c r="N24"/>
  <c r="D24"/>
  <c r="E24"/>
  <c r="F24"/>
  <c r="G24"/>
  <c r="N30" i="21"/>
  <c r="K30"/>
  <c r="L30"/>
  <c r="M30"/>
  <c r="K12"/>
  <c r="L12"/>
  <c r="M12"/>
  <c r="N12"/>
  <c r="K11" i="20"/>
  <c r="L11"/>
  <c r="M11"/>
  <c r="N11"/>
  <c r="D12" i="21"/>
  <c r="E12"/>
  <c r="F12"/>
  <c r="G12"/>
  <c r="C12"/>
  <c r="D11" i="20"/>
  <c r="E11"/>
  <c r="F11"/>
  <c r="G11"/>
  <c r="D30" i="21"/>
  <c r="E30"/>
  <c r="F30"/>
  <c r="G30"/>
  <c r="K26" i="23"/>
  <c r="L26"/>
  <c r="M26"/>
  <c r="N26"/>
  <c r="K25"/>
  <c r="L25"/>
  <c r="M25"/>
  <c r="N25"/>
  <c r="D26"/>
  <c r="E26"/>
  <c r="F26"/>
  <c r="G26"/>
  <c r="D25"/>
  <c r="E25"/>
  <c r="F25"/>
  <c r="G25"/>
  <c r="D24" i="21"/>
  <c r="E24"/>
  <c r="F24"/>
  <c r="G24"/>
  <c r="D25"/>
  <c r="E25"/>
  <c r="F25"/>
  <c r="G25"/>
  <c r="K25" i="14"/>
  <c r="L25"/>
  <c r="M25"/>
  <c r="N25"/>
  <c r="K24"/>
  <c r="L24"/>
  <c r="M24"/>
  <c r="N24"/>
  <c r="D25"/>
  <c r="E25"/>
  <c r="F25"/>
  <c r="G25"/>
  <c r="D24"/>
  <c r="E24"/>
  <c r="F24"/>
  <c r="G24"/>
  <c r="K23" i="22"/>
  <c r="L23"/>
  <c r="M23"/>
  <c r="N23"/>
  <c r="K25" i="18"/>
  <c r="L25"/>
  <c r="M25"/>
  <c r="N25"/>
  <c r="D25"/>
  <c r="E25"/>
  <c r="F25"/>
  <c r="G25"/>
  <c r="D23" i="22"/>
  <c r="E23"/>
  <c r="F23"/>
  <c r="G23"/>
  <c r="K11" i="26"/>
  <c r="L11"/>
  <c r="M11"/>
  <c r="N11"/>
  <c r="D11"/>
  <c r="E11"/>
  <c r="F11"/>
  <c r="G11"/>
  <c r="K12" i="23"/>
  <c r="L12"/>
  <c r="M12"/>
  <c r="N12"/>
  <c r="D12"/>
  <c r="E12"/>
  <c r="F12"/>
  <c r="G12"/>
  <c r="K29" i="26"/>
  <c r="L29"/>
  <c r="M29"/>
  <c r="N29"/>
  <c r="D29"/>
  <c r="E29"/>
  <c r="F29"/>
  <c r="G29"/>
  <c r="K23"/>
  <c r="K30" i="13"/>
  <c r="K27"/>
  <c r="K28"/>
  <c r="E29" i="22" l="1"/>
  <c r="D24" i="26" l="1"/>
  <c r="E24"/>
  <c r="F24"/>
  <c r="G24"/>
  <c r="D23"/>
  <c r="D30" s="1"/>
  <c r="E23"/>
  <c r="E30" s="1"/>
  <c r="F23"/>
  <c r="F30" s="1"/>
  <c r="G23"/>
  <c r="G30" s="1"/>
  <c r="C31" l="1"/>
  <c r="C30"/>
  <c r="M31" i="14"/>
  <c r="N31"/>
  <c r="N34" s="1"/>
  <c r="M30"/>
  <c r="M33" s="1"/>
  <c r="K31"/>
  <c r="K34" s="1"/>
  <c r="L31"/>
  <c r="L34" s="1"/>
  <c r="K30"/>
  <c r="K33" s="1"/>
  <c r="L30"/>
  <c r="L33" s="1"/>
  <c r="N30"/>
  <c r="N33" s="1"/>
  <c r="J31"/>
  <c r="J30"/>
  <c r="D31"/>
  <c r="D34" s="1"/>
  <c r="G31"/>
  <c r="G34" s="1"/>
  <c r="G30"/>
  <c r="C31"/>
  <c r="E31"/>
  <c r="E34" s="1"/>
  <c r="F31"/>
  <c r="F34" s="1"/>
  <c r="D30"/>
  <c r="D33" s="1"/>
  <c r="E30"/>
  <c r="E33" s="1"/>
  <c r="F30"/>
  <c r="F33" s="1"/>
  <c r="C30"/>
  <c r="M34"/>
  <c r="G33"/>
  <c r="K24" i="26" l="1"/>
  <c r="L24"/>
  <c r="M24"/>
  <c r="N24"/>
  <c r="J24"/>
  <c r="L23"/>
  <c r="M23"/>
  <c r="N23"/>
  <c r="J31" i="23" l="1"/>
  <c r="J32"/>
  <c r="J15"/>
  <c r="K15"/>
  <c r="L15"/>
  <c r="M15"/>
  <c r="N15"/>
  <c r="K30"/>
  <c r="L30"/>
  <c r="M30"/>
  <c r="N30"/>
  <c r="N31" l="1"/>
  <c r="N34" s="1"/>
  <c r="N32"/>
  <c r="N35" s="1"/>
  <c r="M31"/>
  <c r="M34" s="1"/>
  <c r="M32"/>
  <c r="M35" s="1"/>
  <c r="K32"/>
  <c r="K35" s="1"/>
  <c r="K31"/>
  <c r="K34" s="1"/>
  <c r="L32"/>
  <c r="L35" s="1"/>
  <c r="L31"/>
  <c r="L34" s="1"/>
  <c r="K11" i="18" l="1"/>
  <c r="L11"/>
  <c r="M11"/>
  <c r="N11"/>
  <c r="D11"/>
  <c r="E11"/>
  <c r="F11"/>
  <c r="G11"/>
  <c r="K11" i="28"/>
  <c r="L11"/>
  <c r="M11"/>
  <c r="N11"/>
  <c r="J11"/>
  <c r="D11"/>
  <c r="E11"/>
  <c r="F11"/>
  <c r="G11"/>
  <c r="C11"/>
  <c r="K24" i="21" l="1"/>
  <c r="L24"/>
  <c r="M24"/>
  <c r="N24"/>
  <c r="K11" i="24" l="1"/>
  <c r="L11"/>
  <c r="M11"/>
  <c r="N11"/>
  <c r="D11"/>
  <c r="E11"/>
  <c r="F11"/>
  <c r="G11"/>
  <c r="K12" i="14"/>
  <c r="L12"/>
  <c r="M12"/>
  <c r="N12"/>
  <c r="D12"/>
  <c r="E12"/>
  <c r="F12"/>
  <c r="G12"/>
  <c r="K22" i="13" l="1"/>
  <c r="L22" l="1"/>
  <c r="M22"/>
  <c r="N22"/>
  <c r="J22"/>
  <c r="D22"/>
  <c r="E22"/>
  <c r="F22"/>
  <c r="G22"/>
  <c r="K23" i="20" l="1"/>
  <c r="L23"/>
  <c r="M23"/>
  <c r="N23"/>
  <c r="C31" i="23" l="1"/>
  <c r="C32"/>
  <c r="D30" l="1"/>
  <c r="E30"/>
  <c r="F30"/>
  <c r="G30"/>
  <c r="K27" i="20"/>
  <c r="L27"/>
  <c r="M27"/>
  <c r="N27"/>
  <c r="J27"/>
  <c r="D27"/>
  <c r="E27"/>
  <c r="F27"/>
  <c r="G27"/>
  <c r="D30" i="22" l="1"/>
  <c r="D23" i="24" l="1"/>
  <c r="E23"/>
  <c r="F23"/>
  <c r="G23"/>
  <c r="D29" i="22" l="1"/>
  <c r="F29"/>
  <c r="G29"/>
  <c r="M29"/>
  <c r="L29"/>
  <c r="K29"/>
  <c r="N29"/>
  <c r="N27" i="28" l="1"/>
  <c r="M27"/>
  <c r="L27"/>
  <c r="K27"/>
  <c r="J27"/>
  <c r="G27"/>
  <c r="F27"/>
  <c r="E27"/>
  <c r="D27"/>
  <c r="C27"/>
  <c r="N23"/>
  <c r="M23"/>
  <c r="L23"/>
  <c r="K23"/>
  <c r="J23"/>
  <c r="N14"/>
  <c r="M14"/>
  <c r="L14"/>
  <c r="K14"/>
  <c r="J14"/>
  <c r="G14"/>
  <c r="F14"/>
  <c r="E14"/>
  <c r="D14"/>
  <c r="C14"/>
  <c r="N14" i="26"/>
  <c r="M14"/>
  <c r="L14"/>
  <c r="K14"/>
  <c r="J14"/>
  <c r="J30" s="1"/>
  <c r="G14"/>
  <c r="F14"/>
  <c r="E14"/>
  <c r="D14"/>
  <c r="C14"/>
  <c r="K23" i="24"/>
  <c r="L23"/>
  <c r="M23"/>
  <c r="N23"/>
  <c r="D31" i="26" l="1"/>
  <c r="D34" s="1"/>
  <c r="D28" i="28"/>
  <c r="D30" s="1"/>
  <c r="K28"/>
  <c r="K30" s="1"/>
  <c r="J28"/>
  <c r="N28"/>
  <c r="N30" s="1"/>
  <c r="K31" i="26"/>
  <c r="K34" s="1"/>
  <c r="E28" i="28"/>
  <c r="E30" s="1"/>
  <c r="E33" i="26"/>
  <c r="N31"/>
  <c r="N34" s="1"/>
  <c r="M31"/>
  <c r="M34" s="1"/>
  <c r="J31"/>
  <c r="K30"/>
  <c r="K33" s="1"/>
  <c r="F28" i="28"/>
  <c r="F30" s="1"/>
  <c r="C28"/>
  <c r="G28"/>
  <c r="G30" s="1"/>
  <c r="M28"/>
  <c r="M30" s="1"/>
  <c r="L28"/>
  <c r="L30" s="1"/>
  <c r="L30" i="26"/>
  <c r="L33" s="1"/>
  <c r="L31"/>
  <c r="L34" s="1"/>
  <c r="F31"/>
  <c r="F34" s="1"/>
  <c r="G31"/>
  <c r="G34" s="1"/>
  <c r="E31"/>
  <c r="E34" s="1"/>
  <c r="F33"/>
  <c r="G33"/>
  <c r="M30"/>
  <c r="M33" s="1"/>
  <c r="D33"/>
  <c r="N30"/>
  <c r="N33" s="1"/>
  <c r="N14" i="24"/>
  <c r="M14"/>
  <c r="L14"/>
  <c r="K14"/>
  <c r="K30" s="1"/>
  <c r="K33" s="1"/>
  <c r="J14"/>
  <c r="G14"/>
  <c r="F14"/>
  <c r="E14"/>
  <c r="D14"/>
  <c r="C14"/>
  <c r="G15" i="23"/>
  <c r="F15"/>
  <c r="E15"/>
  <c r="D15"/>
  <c r="C15"/>
  <c r="D14" i="22"/>
  <c r="E14"/>
  <c r="F14"/>
  <c r="G14"/>
  <c r="E11"/>
  <c r="N14"/>
  <c r="M14"/>
  <c r="L14"/>
  <c r="K14"/>
  <c r="J14"/>
  <c r="N11"/>
  <c r="M11"/>
  <c r="L11"/>
  <c r="K11"/>
  <c r="G11"/>
  <c r="F11"/>
  <c r="D11"/>
  <c r="G32" i="23" l="1"/>
  <c r="G35" s="1"/>
  <c r="G31"/>
  <c r="G34" s="1"/>
  <c r="F32"/>
  <c r="F35" s="1"/>
  <c r="F31"/>
  <c r="F34" s="1"/>
  <c r="D32"/>
  <c r="D35" s="1"/>
  <c r="D31"/>
  <c r="D34" s="1"/>
  <c r="E32"/>
  <c r="E35" s="1"/>
  <c r="E31"/>
  <c r="E34" s="1"/>
  <c r="C30" i="24"/>
  <c r="C31"/>
  <c r="G31"/>
  <c r="G34" s="1"/>
  <c r="G30"/>
  <c r="G33" s="1"/>
  <c r="F30"/>
  <c r="F33" s="1"/>
  <c r="F31"/>
  <c r="F34" s="1"/>
  <c r="E30"/>
  <c r="E33" s="1"/>
  <c r="E31"/>
  <c r="E34" s="1"/>
  <c r="D31"/>
  <c r="D34" s="1"/>
  <c r="D30"/>
  <c r="D33" s="1"/>
  <c r="E30" i="22"/>
  <c r="E32" s="1"/>
  <c r="D32"/>
  <c r="K31" i="24"/>
  <c r="J30"/>
  <c r="J31"/>
  <c r="M31"/>
  <c r="M34" s="1"/>
  <c r="L30"/>
  <c r="L33" s="1"/>
  <c r="N30"/>
  <c r="N33" s="1"/>
  <c r="N31"/>
  <c r="N34" s="1"/>
  <c r="M30"/>
  <c r="M33" s="1"/>
  <c r="L31"/>
  <c r="L34" s="1"/>
  <c r="J30" i="22"/>
  <c r="N30"/>
  <c r="N32" s="1"/>
  <c r="K30"/>
  <c r="K32" s="1"/>
  <c r="L30"/>
  <c r="L32" s="1"/>
  <c r="C30"/>
  <c r="G30"/>
  <c r="G32" s="1"/>
  <c r="M30"/>
  <c r="M32" s="1"/>
  <c r="F30"/>
  <c r="F32" s="1"/>
  <c r="J27" i="13"/>
  <c r="L27"/>
  <c r="M27"/>
  <c r="N27"/>
  <c r="N15" i="21"/>
  <c r="M15"/>
  <c r="L15"/>
  <c r="K15"/>
  <c r="J15"/>
  <c r="K24" i="18" l="1"/>
  <c r="N32" i="21" l="1"/>
  <c r="N35" s="1"/>
  <c r="K32"/>
  <c r="K35" s="1"/>
  <c r="J32"/>
  <c r="K31"/>
  <c r="K34" s="1"/>
  <c r="G15"/>
  <c r="F15"/>
  <c r="F31" s="1"/>
  <c r="F34" s="1"/>
  <c r="E15"/>
  <c r="E31" s="1"/>
  <c r="E34" s="1"/>
  <c r="D15"/>
  <c r="D31" s="1"/>
  <c r="D34" s="1"/>
  <c r="C15"/>
  <c r="C31" l="1"/>
  <c r="C32"/>
  <c r="G32"/>
  <c r="G35" s="1"/>
  <c r="G31"/>
  <c r="G34" s="1"/>
  <c r="L32"/>
  <c r="L35" s="1"/>
  <c r="M31"/>
  <c r="M34" s="1"/>
  <c r="D32"/>
  <c r="D35" s="1"/>
  <c r="E32"/>
  <c r="E35" s="1"/>
  <c r="J31"/>
  <c r="N31"/>
  <c r="N34" s="1"/>
  <c r="F32"/>
  <c r="F35" s="1"/>
  <c r="M32"/>
  <c r="M35" s="1"/>
  <c r="L31"/>
  <c r="L34" s="1"/>
  <c r="L24" i="18"/>
  <c r="M24"/>
  <c r="N24"/>
  <c r="D24" l="1"/>
  <c r="G24"/>
  <c r="E24"/>
  <c r="F24"/>
  <c r="M29" i="14"/>
  <c r="N29"/>
  <c r="K29"/>
  <c r="L29"/>
  <c r="N11" i="13"/>
  <c r="M11"/>
  <c r="L11"/>
  <c r="K11"/>
  <c r="J11"/>
  <c r="G23" i="20" l="1"/>
  <c r="F23"/>
  <c r="E23"/>
  <c r="D23"/>
  <c r="N14"/>
  <c r="M14"/>
  <c r="L14"/>
  <c r="K14"/>
  <c r="K28" s="1"/>
  <c r="J14"/>
  <c r="G14"/>
  <c r="F14"/>
  <c r="E14"/>
  <c r="D14"/>
  <c r="C14"/>
  <c r="N14" i="18"/>
  <c r="M14"/>
  <c r="L14"/>
  <c r="K14"/>
  <c r="J14"/>
  <c r="J31" s="1"/>
  <c r="G14"/>
  <c r="F14"/>
  <c r="E14"/>
  <c r="D14"/>
  <c r="D31" s="1"/>
  <c r="C14"/>
  <c r="G29" i="14"/>
  <c r="F29"/>
  <c r="E29"/>
  <c r="D29"/>
  <c r="G15"/>
  <c r="F15"/>
  <c r="E15"/>
  <c r="D15"/>
  <c r="C15"/>
  <c r="J14" i="13"/>
  <c r="E32" i="18" l="1"/>
  <c r="E35" s="1"/>
  <c r="K32"/>
  <c r="K35" s="1"/>
  <c r="K31"/>
  <c r="K34" s="1"/>
  <c r="F32"/>
  <c r="F35" s="1"/>
  <c r="G31"/>
  <c r="G34" s="1"/>
  <c r="G28" i="20"/>
  <c r="G30" s="1"/>
  <c r="M28"/>
  <c r="M30" s="1"/>
  <c r="L28"/>
  <c r="L30" s="1"/>
  <c r="K30"/>
  <c r="F31" i="18"/>
  <c r="F34" s="1"/>
  <c r="D32"/>
  <c r="D35" s="1"/>
  <c r="G32"/>
  <c r="G35" s="1"/>
  <c r="E31"/>
  <c r="E34" s="1"/>
  <c r="C31"/>
  <c r="M31"/>
  <c r="M34" s="1"/>
  <c r="M32"/>
  <c r="M35" s="1"/>
  <c r="N32"/>
  <c r="N35" s="1"/>
  <c r="N31"/>
  <c r="N34" s="1"/>
  <c r="L31"/>
  <c r="L34" s="1"/>
  <c r="L32"/>
  <c r="L35" s="1"/>
  <c r="J32"/>
  <c r="D34"/>
  <c r="C32"/>
  <c r="N28" i="20"/>
  <c r="N30" s="1"/>
  <c r="J28"/>
  <c r="D28"/>
  <c r="D30" s="1"/>
  <c r="E28"/>
  <c r="E30" s="1"/>
  <c r="F28"/>
  <c r="F30" s="1"/>
  <c r="J28" i="13"/>
  <c r="G27" l="1"/>
  <c r="F27"/>
  <c r="E27"/>
  <c r="D27"/>
  <c r="G14"/>
  <c r="F14"/>
  <c r="E14"/>
  <c r="D14"/>
  <c r="C14"/>
  <c r="D11"/>
  <c r="E11"/>
  <c r="G11"/>
  <c r="N15" i="14"/>
  <c r="M15"/>
  <c r="L15"/>
  <c r="K15"/>
  <c r="J15"/>
  <c r="N14" i="13"/>
  <c r="M14"/>
  <c r="L14"/>
  <c r="K14"/>
  <c r="F11"/>
  <c r="L28" l="1"/>
  <c r="L30" s="1"/>
  <c r="G28"/>
  <c r="F28"/>
  <c r="M28"/>
  <c r="M30" s="1"/>
  <c r="E28"/>
  <c r="E30" s="1"/>
  <c r="D28"/>
  <c r="N28"/>
  <c r="N30" s="1"/>
  <c r="C28"/>
  <c r="F30" l="1"/>
  <c r="D30"/>
  <c r="G30"/>
  <c r="F28" i="9" l="1"/>
  <c r="F22"/>
  <c r="E28"/>
  <c r="D28"/>
  <c r="C28"/>
  <c r="B22"/>
  <c r="B14"/>
  <c r="B11"/>
  <c r="D11"/>
  <c r="E11"/>
  <c r="F11"/>
  <c r="C11"/>
  <c r="B29" l="1"/>
  <c r="G22" l="1"/>
  <c r="E22"/>
  <c r="D22"/>
  <c r="C22"/>
  <c r="G28" l="1"/>
  <c r="G14"/>
  <c r="G11"/>
  <c r="F14"/>
  <c r="F29" s="1"/>
  <c r="E14"/>
  <c r="D14"/>
  <c r="C14"/>
  <c r="C29" l="1"/>
  <c r="C31" s="1"/>
  <c r="F31"/>
  <c r="E29"/>
  <c r="E31" s="1"/>
  <c r="D29"/>
  <c r="D31" s="1"/>
  <c r="G29"/>
  <c r="G31" s="1"/>
  <c r="K34" i="24"/>
</calcChain>
</file>

<file path=xl/sharedStrings.xml><?xml version="1.0" encoding="utf-8"?>
<sst xmlns="http://schemas.openxmlformats.org/spreadsheetml/2006/main" count="852" uniqueCount="300">
  <si>
    <t>Химический состав</t>
  </si>
  <si>
    <t>Завтрак</t>
  </si>
  <si>
    <t>Кофейный напиток с молоком</t>
  </si>
  <si>
    <t>итого за прием:</t>
  </si>
  <si>
    <t>10-00</t>
  </si>
  <si>
    <t>Обед</t>
  </si>
  <si>
    <t>Рассольник со сметаной</t>
  </si>
  <si>
    <t>Компот из сухофруктов</t>
  </si>
  <si>
    <t>Хлеб пшеничный (Валетек 8)</t>
  </si>
  <si>
    <t>Хлеб ржаной</t>
  </si>
  <si>
    <t>ИТОГО ЗА ДЕНЬ:</t>
  </si>
  <si>
    <t>отклонение:</t>
  </si>
  <si>
    <t>ПРИМЕРНОЕ МЕНЮ</t>
  </si>
  <si>
    <t>Чай с молоком</t>
  </si>
  <si>
    <t>1 день, неделя первая</t>
  </si>
  <si>
    <t>2 день, неделя первая</t>
  </si>
  <si>
    <t>Выход, г</t>
  </si>
  <si>
    <t>Белки, г</t>
  </si>
  <si>
    <t>жиры, г</t>
  </si>
  <si>
    <t>углеводы, г</t>
  </si>
  <si>
    <t>Энергетическая ценность, ккал</t>
  </si>
  <si>
    <t>5 день, неделя первая</t>
  </si>
  <si>
    <t>Какао с молоком</t>
  </si>
  <si>
    <t>Напиток из шиповника</t>
  </si>
  <si>
    <t>Наименование изделий (блюд)</t>
  </si>
  <si>
    <t>3 день, неделя первая</t>
  </si>
  <si>
    <t>4 день, неделя первая</t>
  </si>
  <si>
    <t>1 день, неделя вторая</t>
  </si>
  <si>
    <t>4день, неделя вторая</t>
  </si>
  <si>
    <t>3 день, неделя вторая</t>
  </si>
  <si>
    <t>5 день, неделя вторая</t>
  </si>
  <si>
    <t>Норма (дошкольные организации, 3-7 лет СанПин 2.4.1.3049-13</t>
  </si>
  <si>
    <t>Вит. С,  мг</t>
  </si>
  <si>
    <t>№ рецеп.</t>
  </si>
  <si>
    <t>УТВЕРЖДАЮ</t>
  </si>
  <si>
    <t>(с 10,5 часовым пребыванием детей)</t>
  </si>
  <si>
    <t>г.Екатеринбург</t>
  </si>
  <si>
    <t>Кофейный напиток</t>
  </si>
  <si>
    <t>Компот из кураги и изюма</t>
  </si>
  <si>
    <t>7.035/3</t>
  </si>
  <si>
    <t>4.6/10</t>
  </si>
  <si>
    <t>7.003</t>
  </si>
  <si>
    <t>8.13/10</t>
  </si>
  <si>
    <t>Макаронные изделия отварные</t>
  </si>
  <si>
    <t>7.13/10</t>
  </si>
  <si>
    <t>8.4/10</t>
  </si>
  <si>
    <t>Омлет натуральный</t>
  </si>
  <si>
    <t>7.15/10</t>
  </si>
  <si>
    <t>Батон с маслом</t>
  </si>
  <si>
    <t>7.298</t>
  </si>
  <si>
    <t>7.н038/5</t>
  </si>
  <si>
    <t xml:space="preserve"> Полдник</t>
  </si>
  <si>
    <t xml:space="preserve">Сок </t>
  </si>
  <si>
    <t>Сдоба обыкновенная</t>
  </si>
  <si>
    <t>Чай с лимоном</t>
  </si>
  <si>
    <t>Щи со сметаной</t>
  </si>
  <si>
    <t>Суп пюре из разных овощей</t>
  </si>
  <si>
    <t>Каша ячневая молочная</t>
  </si>
  <si>
    <t>Суп -лапша на курином бульоне</t>
  </si>
  <si>
    <t>Сгущенное молоко</t>
  </si>
  <si>
    <t>Суп рыбный</t>
  </si>
  <si>
    <t>Кисель Витошка</t>
  </si>
  <si>
    <t>4.20/10</t>
  </si>
  <si>
    <t>7.н151-1</t>
  </si>
  <si>
    <t>7.052</t>
  </si>
  <si>
    <t>7.9/2/2</t>
  </si>
  <si>
    <t>7.075</t>
  </si>
  <si>
    <t>7.8/12</t>
  </si>
  <si>
    <t>7.11/10</t>
  </si>
  <si>
    <t>8.12/10</t>
  </si>
  <si>
    <t>7.н145</t>
  </si>
  <si>
    <t>7.36/8/2</t>
  </si>
  <si>
    <t>7.343/3</t>
  </si>
  <si>
    <t>7.015/1</t>
  </si>
  <si>
    <t>7.27/2</t>
  </si>
  <si>
    <t>7.20/2</t>
  </si>
  <si>
    <t>Кондитерское изделие</t>
  </si>
  <si>
    <t>Кисло-молочные продукты</t>
  </si>
  <si>
    <t>Кондитерское изделия</t>
  </si>
  <si>
    <t>Фрукты в ассортименте</t>
  </si>
  <si>
    <t>Салат из отварной свеклы с чесноком</t>
  </si>
  <si>
    <t>7.143</t>
  </si>
  <si>
    <t>Каша геркулесовая молочная с маслом сливочным</t>
  </si>
  <si>
    <t>Каша пшеничная молочная с маслом</t>
  </si>
  <si>
    <t>7.14/4/1</t>
  </si>
  <si>
    <t>Голубцы с мясом говядины и рисом (ленивые)</t>
  </si>
  <si>
    <t>7.8/4/1</t>
  </si>
  <si>
    <t>7.16/4/1</t>
  </si>
  <si>
    <t>7.15/4/1</t>
  </si>
  <si>
    <t>7.112</t>
  </si>
  <si>
    <t>Ватрушка со сметаной</t>
  </si>
  <si>
    <t>7.6/12/1</t>
  </si>
  <si>
    <t>7.13/5</t>
  </si>
  <si>
    <t>Свекольник со сметаной</t>
  </si>
  <si>
    <t>7.5/2</t>
  </si>
  <si>
    <t xml:space="preserve">Каша кукурузная  молочная </t>
  </si>
  <si>
    <t>7.095/2</t>
  </si>
  <si>
    <t>Каша гречневая, молочная, с маслом сливочным</t>
  </si>
  <si>
    <t>7.2/4/1</t>
  </si>
  <si>
    <t>Салат из морской капусты и моркови с яйцом</t>
  </si>
  <si>
    <t>7.19/1/1</t>
  </si>
  <si>
    <t>Картофельное пюре</t>
  </si>
  <si>
    <t>Тефтели рыбные</t>
  </si>
  <si>
    <t>Каша пшенная, молочная, с маслом сливочным</t>
  </si>
  <si>
    <t>7.н040/4</t>
  </si>
  <si>
    <t>Пудинг из творога с изюмом</t>
  </si>
  <si>
    <t>7.н64-с-2</t>
  </si>
  <si>
    <t>7.149с-11</t>
  </si>
  <si>
    <t>Суп из овощей со сметаной</t>
  </si>
  <si>
    <t>7.14/2</t>
  </si>
  <si>
    <t>Плов из мяса кур</t>
  </si>
  <si>
    <t>8.4/9</t>
  </si>
  <si>
    <t>Суп картофельный с бобовыми</t>
  </si>
  <si>
    <t>7.17/2</t>
  </si>
  <si>
    <t>7.343/1</t>
  </si>
  <si>
    <t>Напиток Витошка</t>
  </si>
  <si>
    <t>7.43-2/3/3</t>
  </si>
  <si>
    <t>4.19/10</t>
  </si>
  <si>
    <t>7.27/1/1</t>
  </si>
  <si>
    <t xml:space="preserve">Батон </t>
  </si>
  <si>
    <t>Сыр</t>
  </si>
  <si>
    <t>7.189-9</t>
  </si>
  <si>
    <t>7.435/2</t>
  </si>
  <si>
    <t>Салат из помидор</t>
  </si>
  <si>
    <t>7.288/2</t>
  </si>
  <si>
    <t>Огурец свежий порционный</t>
  </si>
  <si>
    <t>7.014-5</t>
  </si>
  <si>
    <t>Жаркое по-домашнему</t>
  </si>
  <si>
    <t>7.н070/1</t>
  </si>
  <si>
    <t>Макаронные изделия с сыром</t>
  </si>
  <si>
    <t>Печень по-строгановски</t>
  </si>
  <si>
    <t>Ватрушка с творогом</t>
  </si>
  <si>
    <t>7.н119с-1</t>
  </si>
  <si>
    <t>7.004</t>
  </si>
  <si>
    <t>7.065</t>
  </si>
  <si>
    <t>8.1/3/2</t>
  </si>
  <si>
    <t>Картофель отварной</t>
  </si>
  <si>
    <t>7.14/10/1</t>
  </si>
  <si>
    <t>Дети от 3 до 7 лет</t>
  </si>
  <si>
    <t>7.15/4/2</t>
  </si>
  <si>
    <t>8.107</t>
  </si>
  <si>
    <t>.</t>
  </si>
  <si>
    <t>7.9/2/3</t>
  </si>
  <si>
    <t>4.6/10/2,</t>
  </si>
  <si>
    <t>7.13/5/5</t>
  </si>
  <si>
    <t>7.262</t>
  </si>
  <si>
    <t>7.267</t>
  </si>
  <si>
    <t>7.19/1/3</t>
  </si>
  <si>
    <t>7.233</t>
  </si>
  <si>
    <t>7.4/11</t>
  </si>
  <si>
    <t>2020/89</t>
  </si>
  <si>
    <t>7.н119с-2</t>
  </si>
  <si>
    <t>"Весенне-летний" период</t>
  </si>
  <si>
    <t>"Осене-зимний" период</t>
  </si>
  <si>
    <t>7.36/8/3</t>
  </si>
  <si>
    <t>7.31/1/1</t>
  </si>
  <si>
    <t>Салат из отварного картофеля с соленым огурцом</t>
  </si>
  <si>
    <t>7.014-1</t>
  </si>
  <si>
    <t>7.31/1/3</t>
  </si>
  <si>
    <t>7.20/2/3</t>
  </si>
  <si>
    <t>7.15/10/2</t>
  </si>
  <si>
    <t>7.11/10/2</t>
  </si>
  <si>
    <t>7.143/4</t>
  </si>
  <si>
    <t>7.17/2/3</t>
  </si>
  <si>
    <t>7.35/3/2</t>
  </si>
  <si>
    <t>Кабачки тушеные</t>
  </si>
  <si>
    <t>7.27/1/3</t>
  </si>
  <si>
    <t>7.5/2/3</t>
  </si>
  <si>
    <t>7.н040/3</t>
  </si>
  <si>
    <t>7.н070/3</t>
  </si>
  <si>
    <t>Капуста тушеная</t>
  </si>
  <si>
    <t>Салат из отварной свеклы</t>
  </si>
  <si>
    <t>7.21/1/2</t>
  </si>
  <si>
    <t>7.н161/1</t>
  </si>
  <si>
    <t>7.н191/2</t>
  </si>
  <si>
    <t>7.н191/1</t>
  </si>
  <si>
    <t>4.43-2/3</t>
  </si>
  <si>
    <t>7.5/12</t>
  </si>
  <si>
    <t>7.367-2</t>
  </si>
  <si>
    <t>4 день, неделя вторая</t>
  </si>
  <si>
    <t>2 день, неделя вторая</t>
  </si>
  <si>
    <t>7.367</t>
  </si>
  <si>
    <t>ПРИМЕРНОЕ ДЕСЯТИДНЕВНОЕ МЕНЮ "ОСЕННЕ - ЗИМНИЙ" И "ВЕСЕННЕ - ЛЕТНИЙ" ПЕРИОД</t>
  </si>
  <si>
    <t>7.189-3</t>
  </si>
  <si>
    <t xml:space="preserve">Хлеб пшеничный </t>
  </si>
  <si>
    <t>7.209-1</t>
  </si>
  <si>
    <t>7.3/2/2</t>
  </si>
  <si>
    <t>Запеканка картофельная, фаршированная мясом говядины</t>
  </si>
  <si>
    <t>Хлеб пшеничный</t>
  </si>
  <si>
    <t>7.79/5/3</t>
  </si>
  <si>
    <t>7.023</t>
  </si>
  <si>
    <t>7.20/1/1</t>
  </si>
  <si>
    <t>7.035/2</t>
  </si>
  <si>
    <t>7.288/1</t>
  </si>
  <si>
    <t>7.209-2</t>
  </si>
  <si>
    <t>7.221/1</t>
  </si>
  <si>
    <t>7.н151-6</t>
  </si>
  <si>
    <t>Помидор порционный</t>
  </si>
  <si>
    <t>7.098/2</t>
  </si>
  <si>
    <t>7.098/4</t>
  </si>
  <si>
    <t>7.016/2</t>
  </si>
  <si>
    <t>7.н016/3</t>
  </si>
  <si>
    <t>Рыба с овощами в омлете</t>
  </si>
  <si>
    <t>Борщ с фасолью и сметаной</t>
  </si>
  <si>
    <t>7.356</t>
  </si>
  <si>
    <t>7.082</t>
  </si>
  <si>
    <t>7.8/4/2</t>
  </si>
  <si>
    <t>7.435/4</t>
  </si>
  <si>
    <t>7.6/12/6</t>
  </si>
  <si>
    <t>2021/48/8</t>
  </si>
  <si>
    <t>7.266</t>
  </si>
  <si>
    <t>7.002</t>
  </si>
  <si>
    <t>7.2/4/2</t>
  </si>
  <si>
    <t>7.26/8/3</t>
  </si>
  <si>
    <t>7.173</t>
  </si>
  <si>
    <t>7.14/2/3</t>
  </si>
  <si>
    <t>Тефтели из мяса говядины</t>
  </si>
  <si>
    <t>7.12/10/1</t>
  </si>
  <si>
    <t>7.35/3/4</t>
  </si>
  <si>
    <t>Полдник</t>
  </si>
  <si>
    <t>7.035/1</t>
  </si>
  <si>
    <t>7.13/10/1</t>
  </si>
  <si>
    <t>7.н038/8</t>
  </si>
  <si>
    <t>7.14/10</t>
  </si>
  <si>
    <t>7.023-3</t>
  </si>
  <si>
    <t>7.366</t>
  </si>
  <si>
    <t>7.3/2/3</t>
  </si>
  <si>
    <t>7.9/8/3</t>
  </si>
  <si>
    <t>7.63с-1/4</t>
  </si>
  <si>
    <t>4.5/12</t>
  </si>
  <si>
    <t>Салат из картофеля с кукурузой консервированной</t>
  </si>
  <si>
    <t>Напиток из смородины</t>
  </si>
  <si>
    <t>7.15/14</t>
  </si>
  <si>
    <t>7.15/13</t>
  </si>
  <si>
    <t>Напиток из вишни</t>
  </si>
  <si>
    <t>Каша рисовая вязкая с маслом сливочным</t>
  </si>
  <si>
    <t>7.27/2/3</t>
  </si>
  <si>
    <t>7.291/3</t>
  </si>
  <si>
    <t>7.4/4/2</t>
  </si>
  <si>
    <t>Дети от 1,5 до 3 лет</t>
  </si>
  <si>
    <t>Запеканка из творого с морковью</t>
  </si>
  <si>
    <t>7.057</t>
  </si>
  <si>
    <t>4.7/4</t>
  </si>
  <si>
    <t xml:space="preserve">Салат из белокачанной капусты и моркови </t>
  </si>
  <si>
    <t>7.055</t>
  </si>
  <si>
    <t>7.12/10</t>
  </si>
  <si>
    <t>Салат из моркови с маслом ратительным</t>
  </si>
  <si>
    <t>Салат из огурцов с растительным маслом</t>
  </si>
  <si>
    <t>Огурец консервированный</t>
  </si>
  <si>
    <t xml:space="preserve"> </t>
  </si>
  <si>
    <t>7.14/10/2</t>
  </si>
  <si>
    <t>Каша молочная ассорти (рис, пшено)</t>
  </si>
  <si>
    <t>Суфле творожное</t>
  </si>
  <si>
    <t>7.19/5</t>
  </si>
  <si>
    <t>7.26/8</t>
  </si>
  <si>
    <t>7.249</t>
  </si>
  <si>
    <t>7.031/2.</t>
  </si>
  <si>
    <t>8.31/8/2</t>
  </si>
  <si>
    <t>7.133/2</t>
  </si>
  <si>
    <t>Суп с клецками со сметаной</t>
  </si>
  <si>
    <t>Тефтели рыбные с рисом в соусе</t>
  </si>
  <si>
    <t>7.12/7/3</t>
  </si>
  <si>
    <t>7.12/7/1</t>
  </si>
  <si>
    <t>Ватрушка с повидлом</t>
  </si>
  <si>
    <t>7.150/2</t>
  </si>
  <si>
    <t>7.150/4</t>
  </si>
  <si>
    <t>7.н161\1</t>
  </si>
  <si>
    <t>7.33/8/1</t>
  </si>
  <si>
    <t>Перец фаршированный мясом говядины и рисом</t>
  </si>
  <si>
    <t>7.33/8/2</t>
  </si>
  <si>
    <t>Плов из мяса куры</t>
  </si>
  <si>
    <t>7.4/9/2</t>
  </si>
  <si>
    <t>7.4/9/5</t>
  </si>
  <si>
    <t>7.368-4</t>
  </si>
  <si>
    <t>Греча с овощами</t>
  </si>
  <si>
    <t>7.11/8/1</t>
  </si>
  <si>
    <t>Гуляш из мяса говядины</t>
  </si>
  <si>
    <t>7.368-3</t>
  </si>
  <si>
    <t>7.11/8/4</t>
  </si>
  <si>
    <t>7.123/4/4</t>
  </si>
  <si>
    <t>Омлет с зеленым горошком</t>
  </si>
  <si>
    <t>7.123/1</t>
  </si>
  <si>
    <t>7.27/8</t>
  </si>
  <si>
    <t>Кнели мясные паровые</t>
  </si>
  <si>
    <t xml:space="preserve">Салат из белокачанной капусты с кукурузой </t>
  </si>
  <si>
    <t>7.4/1/6</t>
  </si>
  <si>
    <t>7.4/1/4</t>
  </si>
  <si>
    <t>Суфле из мяса свинины</t>
  </si>
  <si>
    <t xml:space="preserve">ДЛЯ ДЕТЕЙ (от 1 до 7 лет) , ПОСЕЩАЮЩИХ МУНИЦИПАЛЬНОЕ БЮДЖЕТНОЕ ДОШКОЛЬНОЕ  </t>
  </si>
  <si>
    <t>=C11+C14+C23+C27</t>
  </si>
  <si>
    <t>7.13/1/1</t>
  </si>
  <si>
    <t xml:space="preserve">Салат из припущенной моркови и яблок </t>
  </si>
  <si>
    <t>Рагу из отварного мяса куры</t>
  </si>
  <si>
    <t>7.6/8/1</t>
  </si>
  <si>
    <t>7.6/8/2</t>
  </si>
  <si>
    <t xml:space="preserve">ОБРАЗОВАТЕЛЬНОЕ УЧРЕЖДЕНИЕ -ДЕТСКИЙ САД № 1 </t>
  </si>
  <si>
    <t>И.о.заведующего МБДОУ-детский сад № 1</t>
  </si>
  <si>
    <t xml:space="preserve"> Волков В.Ю.</t>
  </si>
  <si>
    <t xml:space="preserve">"9" января  2025 г.    </t>
  </si>
  <si>
    <t xml:space="preserve"> с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</si>
</sst>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b/>
      <i/>
      <sz val="10.5"/>
      <color theme="1"/>
      <name val="Times New Roman"/>
      <family val="1"/>
      <charset val="204"/>
    </font>
    <font>
      <i/>
      <sz val="10.5"/>
      <color theme="1"/>
      <name val="Times New Roman"/>
      <family val="1"/>
      <charset val="204"/>
    </font>
    <font>
      <b/>
      <i/>
      <sz val="10.5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7" fillId="0" borderId="0" xfId="0" applyFont="1"/>
    <xf numFmtId="2" fontId="8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0" fillId="0" borderId="0" xfId="0" applyBorder="1"/>
    <xf numFmtId="49" fontId="1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1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right"/>
    </xf>
    <xf numFmtId="49" fontId="2" fillId="0" borderId="10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" fillId="0" borderId="17" xfId="0" applyFont="1" applyBorder="1"/>
    <xf numFmtId="0" fontId="1" fillId="0" borderId="17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19" xfId="0" applyFont="1" applyBorder="1"/>
    <xf numFmtId="0" fontId="10" fillId="0" borderId="2" xfId="0" applyFont="1" applyBorder="1"/>
    <xf numFmtId="0" fontId="10" fillId="0" borderId="20" xfId="0" applyFont="1" applyBorder="1"/>
    <xf numFmtId="0" fontId="10" fillId="0" borderId="23" xfId="0" applyFont="1" applyBorder="1"/>
    <xf numFmtId="0" fontId="10" fillId="0" borderId="16" xfId="0" applyFont="1" applyBorder="1" applyAlignment="1">
      <alignment horizontal="right" vertical="center"/>
    </xf>
    <xf numFmtId="0" fontId="10" fillId="0" borderId="1" xfId="0" applyFont="1" applyBorder="1"/>
    <xf numFmtId="49" fontId="10" fillId="0" borderId="16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right"/>
    </xf>
    <xf numFmtId="0" fontId="10" fillId="0" borderId="1" xfId="0" applyFont="1" applyBorder="1" applyAlignment="1">
      <alignment wrapText="1"/>
    </xf>
    <xf numFmtId="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right"/>
    </xf>
    <xf numFmtId="0" fontId="10" fillId="0" borderId="17" xfId="0" applyFont="1" applyBorder="1"/>
    <xf numFmtId="0" fontId="10" fillId="0" borderId="17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0" fillId="0" borderId="17" xfId="0" applyFont="1" applyFill="1" applyBorder="1" applyAlignment="1">
      <alignment vertical="center" wrapText="1"/>
    </xf>
    <xf numFmtId="0" fontId="13" fillId="0" borderId="10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164" fontId="10" fillId="0" borderId="11" xfId="0" applyNumberFormat="1" applyFont="1" applyBorder="1" applyAlignment="1">
      <alignment horizontal="center"/>
    </xf>
    <xf numFmtId="0" fontId="10" fillId="0" borderId="10" xfId="0" applyFont="1" applyBorder="1" applyAlignment="1">
      <alignment horizontal="right"/>
    </xf>
    <xf numFmtId="0" fontId="10" fillId="0" borderId="10" xfId="0" applyNumberFormat="1" applyFont="1" applyBorder="1" applyAlignment="1">
      <alignment horizontal="right"/>
    </xf>
    <xf numFmtId="0" fontId="11" fillId="0" borderId="13" xfId="0" applyFont="1" applyFill="1" applyBorder="1" applyAlignment="1">
      <alignment horizontal="right" wrapText="1"/>
    </xf>
    <xf numFmtId="49" fontId="10" fillId="0" borderId="16" xfId="0" applyNumberFormat="1" applyFont="1" applyBorder="1" applyAlignment="1">
      <alignment horizontal="right"/>
    </xf>
    <xf numFmtId="0" fontId="10" fillId="0" borderId="17" xfId="0" applyFont="1" applyFill="1" applyBorder="1" applyAlignment="1">
      <alignment wrapText="1"/>
    </xf>
    <xf numFmtId="0" fontId="10" fillId="0" borderId="10" xfId="0" applyFont="1" applyBorder="1" applyAlignment="1">
      <alignment horizontal="center"/>
    </xf>
    <xf numFmtId="0" fontId="10" fillId="0" borderId="21" xfId="0" applyFont="1" applyBorder="1"/>
    <xf numFmtId="0" fontId="10" fillId="0" borderId="10" xfId="0" applyFont="1" applyBorder="1"/>
    <xf numFmtId="49" fontId="10" fillId="0" borderId="1" xfId="0" applyNumberFormat="1" applyFont="1" applyBorder="1" applyAlignment="1">
      <alignment horizontal="center"/>
    </xf>
    <xf numFmtId="0" fontId="10" fillId="0" borderId="12" xfId="0" applyFont="1" applyBorder="1"/>
    <xf numFmtId="0" fontId="14" fillId="0" borderId="13" xfId="0" applyFont="1" applyBorder="1" applyAlignment="1">
      <alignment horizontal="right"/>
    </xf>
    <xf numFmtId="49" fontId="10" fillId="0" borderId="13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3" xfId="0" applyFont="1" applyBorder="1" applyAlignment="1">
      <alignment horizontal="right"/>
    </xf>
    <xf numFmtId="0" fontId="11" fillId="2" borderId="13" xfId="0" applyFont="1" applyFill="1" applyBorder="1" applyAlignment="1">
      <alignment horizontal="right"/>
    </xf>
    <xf numFmtId="0" fontId="10" fillId="0" borderId="1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0" fillId="0" borderId="17" xfId="0" applyFont="1" applyBorder="1" applyAlignment="1">
      <alignment wrapText="1"/>
    </xf>
    <xf numFmtId="2" fontId="13" fillId="0" borderId="0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49" fontId="10" fillId="0" borderId="9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17" xfId="0" applyNumberFormat="1" applyFont="1" applyFill="1" applyBorder="1" applyAlignment="1">
      <alignment horizontal="center" vertical="center"/>
    </xf>
    <xf numFmtId="16" fontId="10" fillId="0" borderId="10" xfId="0" applyNumberFormat="1" applyFont="1" applyBorder="1" applyAlignment="1">
      <alignment horizontal="right"/>
    </xf>
    <xf numFmtId="0" fontId="10" fillId="2" borderId="1" xfId="0" applyFont="1" applyFill="1" applyBorder="1" applyAlignment="1">
      <alignment wrapText="1"/>
    </xf>
    <xf numFmtId="0" fontId="10" fillId="2" borderId="1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right"/>
    </xf>
    <xf numFmtId="2" fontId="10" fillId="0" borderId="11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" fontId="10" fillId="0" borderId="16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wrapText="1"/>
    </xf>
    <xf numFmtId="0" fontId="10" fillId="2" borderId="17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right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9" xfId="0" applyFont="1" applyFill="1" applyBorder="1"/>
    <xf numFmtId="0" fontId="10" fillId="2" borderId="23" xfId="0" applyFont="1" applyFill="1" applyBorder="1"/>
    <xf numFmtId="0" fontId="10" fillId="2" borderId="12" xfId="0" applyFont="1" applyFill="1" applyBorder="1" applyAlignment="1">
      <alignment horizontal="right"/>
    </xf>
    <xf numFmtId="0" fontId="11" fillId="2" borderId="1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16" fontId="10" fillId="0" borderId="16" xfId="0" applyNumberFormat="1" applyFont="1" applyBorder="1" applyAlignment="1">
      <alignment horizontal="right"/>
    </xf>
    <xf numFmtId="0" fontId="10" fillId="2" borderId="21" xfId="0" applyFont="1" applyFill="1" applyBorder="1"/>
    <xf numFmtId="0" fontId="13" fillId="0" borderId="1" xfId="0" applyFont="1" applyBorder="1"/>
    <xf numFmtId="0" fontId="13" fillId="0" borderId="11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7" xfId="0" applyFont="1" applyBorder="1" applyAlignment="1">
      <alignment horizontal="left" wrapText="1"/>
    </xf>
    <xf numFmtId="0" fontId="10" fillId="0" borderId="28" xfId="0" applyFont="1" applyBorder="1"/>
    <xf numFmtId="0" fontId="13" fillId="4" borderId="1" xfId="0" applyFont="1" applyFill="1" applyBorder="1"/>
    <xf numFmtId="0" fontId="10" fillId="0" borderId="19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49" fontId="13" fillId="4" borderId="10" xfId="0" applyNumberFormat="1" applyFont="1" applyFill="1" applyBorder="1" applyAlignment="1">
      <alignment horizontal="right"/>
    </xf>
    <xf numFmtId="0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2" fontId="10" fillId="2" borderId="10" xfId="0" applyNumberFormat="1" applyFont="1" applyFill="1" applyBorder="1" applyAlignment="1">
      <alignment horizontal="right"/>
    </xf>
    <xf numFmtId="0" fontId="13" fillId="2" borderId="1" xfId="0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right" wrapText="1"/>
    </xf>
    <xf numFmtId="0" fontId="11" fillId="3" borderId="1" xfId="0" applyFont="1" applyFill="1" applyBorder="1" applyAlignment="1">
      <alignment horizontal="right" wrapText="1"/>
    </xf>
    <xf numFmtId="0" fontId="11" fillId="3" borderId="1" xfId="0" applyNumberFormat="1" applyFont="1" applyFill="1" applyBorder="1" applyAlignment="1">
      <alignment horizontal="center"/>
    </xf>
    <xf numFmtId="0" fontId="11" fillId="3" borderId="11" xfId="0" applyNumberFormat="1" applyFont="1" applyFill="1" applyBorder="1" applyAlignment="1">
      <alignment horizontal="center"/>
    </xf>
    <xf numFmtId="49" fontId="10" fillId="3" borderId="10" xfId="0" applyNumberFormat="1" applyFont="1" applyFill="1" applyBorder="1" applyAlignment="1">
      <alignment horizontal="right"/>
    </xf>
    <xf numFmtId="0" fontId="10" fillId="4" borderId="12" xfId="0" applyFont="1" applyFill="1" applyBorder="1" applyAlignment="1">
      <alignment horizontal="right"/>
    </xf>
    <xf numFmtId="0" fontId="11" fillId="4" borderId="13" xfId="0" applyFont="1" applyFill="1" applyBorder="1" applyAlignment="1">
      <alignment horizontal="right" wrapText="1"/>
    </xf>
    <xf numFmtId="0" fontId="11" fillId="4" borderId="13" xfId="0" applyNumberFormat="1" applyFont="1" applyFill="1" applyBorder="1" applyAlignment="1">
      <alignment horizontal="center"/>
    </xf>
    <xf numFmtId="0" fontId="11" fillId="4" borderId="14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10" fillId="3" borderId="2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right" wrapText="1"/>
    </xf>
    <xf numFmtId="0" fontId="12" fillId="3" borderId="3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0" fillId="4" borderId="10" xfId="0" applyFont="1" applyFill="1" applyBorder="1"/>
    <xf numFmtId="0" fontId="12" fillId="4" borderId="1" xfId="0" applyFont="1" applyFill="1" applyBorder="1" applyAlignment="1">
      <alignment horizontal="right" wrapText="1"/>
    </xf>
    <xf numFmtId="0" fontId="12" fillId="4" borderId="1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9" fontId="13" fillId="0" borderId="10" xfId="0" applyNumberFormat="1" applyFont="1" applyBorder="1" applyAlignment="1">
      <alignment horizontal="right"/>
    </xf>
    <xf numFmtId="0" fontId="10" fillId="0" borderId="0" xfId="0" applyFont="1"/>
    <xf numFmtId="2" fontId="10" fillId="2" borderId="11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right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2" fontId="10" fillId="3" borderId="1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wrapText="1"/>
    </xf>
    <xf numFmtId="0" fontId="10" fillId="4" borderId="1" xfId="0" applyNumberFormat="1" applyFont="1" applyFill="1" applyBorder="1" applyAlignment="1">
      <alignment horizontal="center"/>
    </xf>
    <xf numFmtId="2" fontId="10" fillId="4" borderId="1" xfId="0" applyNumberFormat="1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0" fontId="15" fillId="3" borderId="16" xfId="0" applyFont="1" applyFill="1" applyBorder="1" applyAlignment="1">
      <alignment horizontal="right"/>
    </xf>
    <xf numFmtId="0" fontId="10" fillId="3" borderId="17" xfId="0" applyFont="1" applyFill="1" applyBorder="1" applyAlignment="1">
      <alignment wrapText="1"/>
    </xf>
    <xf numFmtId="2" fontId="10" fillId="3" borderId="18" xfId="0" applyNumberFormat="1" applyFont="1" applyFill="1" applyBorder="1" applyAlignment="1">
      <alignment horizontal="center"/>
    </xf>
    <xf numFmtId="2" fontId="10" fillId="3" borderId="16" xfId="0" applyNumberFormat="1" applyFont="1" applyFill="1" applyBorder="1" applyAlignment="1">
      <alignment horizontal="right"/>
    </xf>
    <xf numFmtId="0" fontId="13" fillId="3" borderId="17" xfId="0" applyNumberFormat="1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2" fontId="10" fillId="4" borderId="10" xfId="0" applyNumberFormat="1" applyFont="1" applyFill="1" applyBorder="1" applyAlignment="1">
      <alignment horizontal="right"/>
    </xf>
    <xf numFmtId="2" fontId="11" fillId="3" borderId="11" xfId="0" applyNumberFormat="1" applyFont="1" applyFill="1" applyBorder="1" applyAlignment="1">
      <alignment horizontal="center"/>
    </xf>
    <xf numFmtId="0" fontId="13" fillId="3" borderId="17" xfId="0" applyFont="1" applyFill="1" applyBorder="1"/>
    <xf numFmtId="49" fontId="13" fillId="3" borderId="16" xfId="0" applyNumberFormat="1" applyFont="1" applyFill="1" applyBorder="1" applyAlignment="1">
      <alignment horizontal="right"/>
    </xf>
    <xf numFmtId="2" fontId="10" fillId="0" borderId="10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wrapText="1"/>
    </xf>
    <xf numFmtId="0" fontId="12" fillId="3" borderId="1" xfId="0" applyFont="1" applyFill="1" applyBorder="1" applyAlignment="1">
      <alignment horizontal="right" wrapText="1"/>
    </xf>
    <xf numFmtId="0" fontId="10" fillId="3" borderId="10" xfId="0" applyFont="1" applyFill="1" applyBorder="1" applyAlignment="1">
      <alignment horizontal="center"/>
    </xf>
    <xf numFmtId="0" fontId="10" fillId="4" borderId="12" xfId="0" applyFont="1" applyFill="1" applyBorder="1"/>
    <xf numFmtId="0" fontId="12" fillId="4" borderId="13" xfId="0" applyFont="1" applyFill="1" applyBorder="1" applyAlignment="1">
      <alignment horizontal="right" wrapText="1"/>
    </xf>
    <xf numFmtId="0" fontId="10" fillId="0" borderId="12" xfId="0" applyFont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2" fillId="0" borderId="1" xfId="0" applyFont="1" applyBorder="1"/>
    <xf numFmtId="0" fontId="1" fillId="0" borderId="0" xfId="0" applyFont="1" applyFill="1" applyBorder="1" applyAlignment="1">
      <alignment horizontal="center"/>
    </xf>
    <xf numFmtId="0" fontId="13" fillId="0" borderId="16" xfId="0" applyFont="1" applyBorder="1" applyAlignment="1">
      <alignment horizontal="right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0" fillId="0" borderId="3" xfId="0" applyFont="1" applyFill="1" applyBorder="1" applyAlignment="1">
      <alignment wrapText="1"/>
    </xf>
    <xf numFmtId="49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right" wrapText="1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2" fontId="12" fillId="3" borderId="11" xfId="0" applyNumberFormat="1" applyFont="1" applyFill="1" applyBorder="1" applyAlignment="1">
      <alignment horizontal="center"/>
    </xf>
    <xf numFmtId="49" fontId="10" fillId="0" borderId="3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right" wrapText="1"/>
    </xf>
    <xf numFmtId="0" fontId="10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2" fontId="10" fillId="3" borderId="16" xfId="0" applyNumberFormat="1" applyFont="1" applyFill="1" applyBorder="1" applyAlignment="1">
      <alignment horizontal="right" vertical="center"/>
    </xf>
    <xf numFmtId="0" fontId="13" fillId="3" borderId="17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49" fontId="13" fillId="3" borderId="16" xfId="0" applyNumberFormat="1" applyFont="1" applyFill="1" applyBorder="1" applyAlignment="1">
      <alignment horizontal="right" vertical="center"/>
    </xf>
    <xf numFmtId="0" fontId="10" fillId="3" borderId="17" xfId="0" applyNumberFormat="1" applyFont="1" applyFill="1" applyBorder="1" applyAlignment="1">
      <alignment horizontal="center"/>
    </xf>
    <xf numFmtId="0" fontId="10" fillId="4" borderId="17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right" vertical="center"/>
    </xf>
    <xf numFmtId="2" fontId="10" fillId="4" borderId="16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2" fontId="10" fillId="4" borderId="10" xfId="0" applyNumberFormat="1" applyFont="1" applyFill="1" applyBorder="1" applyAlignment="1">
      <alignment horizontal="right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2" fillId="0" borderId="1" xfId="0" applyFont="1" applyBorder="1"/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1" xfId="0" applyFont="1" applyFill="1" applyBorder="1"/>
    <xf numFmtId="49" fontId="10" fillId="3" borderId="19" xfId="0" applyNumberFormat="1" applyFont="1" applyFill="1" applyBorder="1" applyAlignment="1">
      <alignment horizontal="right"/>
    </xf>
    <xf numFmtId="0" fontId="11" fillId="3" borderId="13" xfId="0" applyFont="1" applyFill="1" applyBorder="1" applyAlignment="1">
      <alignment horizontal="right" wrapText="1"/>
    </xf>
    <xf numFmtId="0" fontId="10" fillId="3" borderId="2" xfId="0" applyNumberFormat="1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horizontal="right"/>
    </xf>
    <xf numFmtId="0" fontId="1" fillId="3" borderId="2" xfId="0" applyNumberFormat="1" applyFont="1" applyFill="1" applyBorder="1" applyAlignment="1">
      <alignment horizontal="center"/>
    </xf>
    <xf numFmtId="0" fontId="10" fillId="2" borderId="16" xfId="0" applyFont="1" applyFill="1" applyBorder="1" applyAlignment="1">
      <alignment horizontal="right"/>
    </xf>
    <xf numFmtId="49" fontId="10" fillId="2" borderId="16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right"/>
    </xf>
    <xf numFmtId="0" fontId="10" fillId="2" borderId="17" xfId="0" applyFont="1" applyFill="1" applyBorder="1"/>
    <xf numFmtId="0" fontId="10" fillId="2" borderId="16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0" fillId="2" borderId="10" xfId="0" applyNumberFormat="1" applyFont="1" applyFill="1" applyBorder="1" applyAlignment="1">
      <alignment horizontal="right"/>
    </xf>
    <xf numFmtId="16" fontId="10" fillId="2" borderId="10" xfId="0" applyNumberFormat="1" applyFont="1" applyFill="1" applyBorder="1" applyAlignment="1">
      <alignment horizontal="right"/>
    </xf>
    <xf numFmtId="0" fontId="10" fillId="3" borderId="19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right" wrapText="1"/>
    </xf>
    <xf numFmtId="0" fontId="12" fillId="4" borderId="19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0" fillId="4" borderId="13" xfId="0" applyFont="1" applyFill="1" applyBorder="1"/>
    <xf numFmtId="0" fontId="10" fillId="3" borderId="21" xfId="0" applyFont="1" applyFill="1" applyBorder="1"/>
    <xf numFmtId="49" fontId="10" fillId="3" borderId="3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right" vertical="center"/>
    </xf>
    <xf numFmtId="0" fontId="10" fillId="3" borderId="16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2" borderId="16" xfId="0" applyFont="1" applyFill="1" applyBorder="1"/>
    <xf numFmtId="49" fontId="10" fillId="2" borderId="17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wrapText="1"/>
    </xf>
    <xf numFmtId="49" fontId="10" fillId="4" borderId="10" xfId="0" applyNumberFormat="1" applyFont="1" applyFill="1" applyBorder="1" applyAlignment="1">
      <alignment horizontal="right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2" fontId="10" fillId="2" borderId="11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wrapText="1"/>
    </xf>
    <xf numFmtId="0" fontId="13" fillId="4" borderId="17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 wrapText="1"/>
    </xf>
    <xf numFmtId="0" fontId="10" fillId="0" borderId="42" xfId="0" applyFont="1" applyBorder="1" applyAlignment="1">
      <alignment horizontal="right" vertical="center"/>
    </xf>
    <xf numFmtId="0" fontId="1" fillId="0" borderId="17" xfId="0" applyFont="1" applyBorder="1" applyAlignment="1">
      <alignment vertical="center" wrapTex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1" fillId="2" borderId="0" xfId="0" applyFont="1" applyFill="1" applyBorder="1"/>
    <xf numFmtId="49" fontId="1" fillId="0" borderId="16" xfId="0" applyNumberFormat="1" applyFont="1" applyBorder="1" applyAlignment="1">
      <alignment horizontal="right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wrapText="1"/>
    </xf>
    <xf numFmtId="49" fontId="13" fillId="4" borderId="10" xfId="0" applyNumberFormat="1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center"/>
    </xf>
    <xf numFmtId="2" fontId="13" fillId="0" borderId="16" xfId="0" applyNumberFormat="1" applyFont="1" applyBorder="1" applyAlignment="1">
      <alignment horizontal="right" vertical="center"/>
    </xf>
    <xf numFmtId="0" fontId="1" fillId="3" borderId="20" xfId="0" applyNumberFormat="1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20" xfId="0" applyNumberFormat="1" applyFont="1" applyFill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4" borderId="4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left" wrapText="1"/>
    </xf>
    <xf numFmtId="0" fontId="0" fillId="0" borderId="43" xfId="0" applyFont="1" applyBorder="1" applyAlignment="1">
      <alignment horizontal="right" vertical="center"/>
    </xf>
    <xf numFmtId="0" fontId="0" fillId="0" borderId="44" xfId="0" applyFont="1" applyBorder="1" applyAlignment="1">
      <alignment horizontal="right" vertical="center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1" fillId="0" borderId="2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wrapText="1"/>
    </xf>
    <xf numFmtId="0" fontId="11" fillId="0" borderId="19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2" fillId="0" borderId="10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3" borderId="16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2" borderId="24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left"/>
    </xf>
    <xf numFmtId="0" fontId="11" fillId="2" borderId="23" xfId="0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/>
    <xf numFmtId="0" fontId="12" fillId="2" borderId="11" xfId="0" applyFont="1" applyFill="1" applyBorder="1" applyAlignment="1">
      <alignment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0" xfId="0" applyFont="1" applyFill="1" applyBorder="1" applyAlignment="1">
      <alignment wrapText="1"/>
    </xf>
    <xf numFmtId="0" fontId="12" fillId="2" borderId="22" xfId="0" applyFont="1" applyFill="1" applyBorder="1" applyAlignment="1">
      <alignment wrapText="1"/>
    </xf>
    <xf numFmtId="0" fontId="11" fillId="2" borderId="39" xfId="0" applyFont="1" applyFill="1" applyBorder="1" applyAlignment="1">
      <alignment horizontal="left"/>
    </xf>
    <xf numFmtId="0" fontId="11" fillId="2" borderId="40" xfId="0" applyFont="1" applyFill="1" applyBorder="1" applyAlignment="1">
      <alignment horizontal="left"/>
    </xf>
    <xf numFmtId="0" fontId="11" fillId="2" borderId="41" xfId="0" applyFont="1" applyFill="1" applyBorder="1" applyAlignment="1">
      <alignment horizontal="left"/>
    </xf>
    <xf numFmtId="0" fontId="11" fillId="2" borderId="34" xfId="0" applyFont="1" applyFill="1" applyBorder="1" applyAlignment="1">
      <alignment horizontal="left"/>
    </xf>
    <xf numFmtId="0" fontId="11" fillId="2" borderId="35" xfId="0" applyFont="1" applyFill="1" applyBorder="1" applyAlignment="1">
      <alignment horizontal="left"/>
    </xf>
    <xf numFmtId="0" fontId="11" fillId="2" borderId="36" xfId="0" applyFont="1" applyFill="1" applyBorder="1" applyAlignment="1">
      <alignment horizontal="left"/>
    </xf>
    <xf numFmtId="0" fontId="11" fillId="2" borderId="37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11" fillId="2" borderId="38" xfId="0" applyFont="1" applyFill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7" xfId="0" applyFont="1" applyBorder="1"/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/>
    <xf numFmtId="0" fontId="19" fillId="0" borderId="0" xfId="0" applyFont="1"/>
    <xf numFmtId="0" fontId="2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B24" sqref="B24:F27"/>
    </sheetView>
  </sheetViews>
  <sheetFormatPr defaultRowHeight="14.4"/>
  <cols>
    <col min="1" max="1" width="47.6640625" style="1" customWidth="1"/>
    <col min="2" max="4" width="9.109375" style="1"/>
    <col min="5" max="5" width="11.5546875" style="1" customWidth="1"/>
    <col min="6" max="6" width="18.5546875" style="1" customWidth="1"/>
    <col min="7" max="7" width="8.5546875" style="2" customWidth="1"/>
    <col min="8" max="8" width="11.109375" style="2" customWidth="1"/>
  </cols>
  <sheetData>
    <row r="1" spans="1:8">
      <c r="A1" s="415" t="s">
        <v>12</v>
      </c>
      <c r="B1" s="415"/>
      <c r="C1" s="415"/>
      <c r="D1" s="415"/>
      <c r="E1" s="415"/>
      <c r="F1" s="415"/>
    </row>
    <row r="2" spans="1:8">
      <c r="A2" s="416" t="s">
        <v>28</v>
      </c>
      <c r="B2" s="416"/>
      <c r="C2" s="416"/>
      <c r="D2" s="416"/>
      <c r="E2" s="416"/>
      <c r="F2" s="416"/>
    </row>
    <row r="4" spans="1:8" ht="15" customHeight="1">
      <c r="A4" s="410" t="s">
        <v>24</v>
      </c>
      <c r="B4" s="417" t="s">
        <v>16</v>
      </c>
      <c r="C4" s="419" t="s">
        <v>0</v>
      </c>
      <c r="D4" s="420"/>
      <c r="E4" s="421"/>
      <c r="F4" s="422" t="s">
        <v>20</v>
      </c>
      <c r="G4" s="410" t="s">
        <v>32</v>
      </c>
      <c r="H4" s="410" t="s">
        <v>33</v>
      </c>
    </row>
    <row r="5" spans="1:8">
      <c r="A5" s="412"/>
      <c r="B5" s="418"/>
      <c r="C5" s="13" t="s">
        <v>17</v>
      </c>
      <c r="D5" s="13" t="s">
        <v>18</v>
      </c>
      <c r="E5" s="13" t="s">
        <v>19</v>
      </c>
      <c r="F5" s="423"/>
      <c r="G5" s="411"/>
      <c r="H5" s="412"/>
    </row>
    <row r="6" spans="1:8">
      <c r="A6" s="413" t="s">
        <v>1</v>
      </c>
      <c r="B6" s="413"/>
      <c r="C6" s="413"/>
      <c r="D6" s="413"/>
      <c r="E6" s="413"/>
      <c r="F6" s="413"/>
    </row>
    <row r="7" spans="1:8" ht="15" customHeight="1">
      <c r="A7" s="37" t="s">
        <v>95</v>
      </c>
      <c r="B7" s="32">
        <v>180</v>
      </c>
      <c r="C7" s="38">
        <v>4.21</v>
      </c>
      <c r="D7" s="38">
        <v>6.64</v>
      </c>
      <c r="E7" s="38">
        <v>22.5</v>
      </c>
      <c r="F7" s="38">
        <v>182.6</v>
      </c>
      <c r="G7" s="39">
        <v>0.4</v>
      </c>
      <c r="H7" s="40" t="s">
        <v>96</v>
      </c>
    </row>
    <row r="8" spans="1:8" ht="15.75" customHeight="1">
      <c r="A8" s="43" t="s">
        <v>37</v>
      </c>
      <c r="B8" s="44">
        <v>200</v>
      </c>
      <c r="C8" s="45">
        <v>3.01</v>
      </c>
      <c r="D8" s="45">
        <v>2.88</v>
      </c>
      <c r="E8" s="45">
        <v>13.36</v>
      </c>
      <c r="F8" s="45">
        <v>88.71</v>
      </c>
      <c r="G8" s="48">
        <v>0.5</v>
      </c>
      <c r="H8" s="40" t="s">
        <v>42</v>
      </c>
    </row>
    <row r="9" spans="1:8" s="41" customFormat="1" ht="15.75" customHeight="1">
      <c r="A9" s="43" t="s">
        <v>119</v>
      </c>
      <c r="B9" s="32">
        <v>35</v>
      </c>
      <c r="C9" s="45">
        <v>2.57</v>
      </c>
      <c r="D9" s="45">
        <v>1</v>
      </c>
      <c r="E9" s="45">
        <v>17.77</v>
      </c>
      <c r="F9" s="45">
        <v>78.33</v>
      </c>
      <c r="G9" s="48"/>
      <c r="H9" s="40" t="s">
        <v>121</v>
      </c>
    </row>
    <row r="10" spans="1:8">
      <c r="A10" s="42" t="s">
        <v>120</v>
      </c>
      <c r="B10" s="32">
        <v>10</v>
      </c>
      <c r="C10" s="45">
        <v>2.39</v>
      </c>
      <c r="D10" s="45">
        <v>2.4700000000000002</v>
      </c>
      <c r="E10" s="45">
        <v>0</v>
      </c>
      <c r="F10" s="45">
        <v>32.380000000000003</v>
      </c>
      <c r="G10" s="48">
        <v>0</v>
      </c>
      <c r="H10" s="40" t="s">
        <v>122</v>
      </c>
    </row>
    <row r="11" spans="1:8">
      <c r="A11" s="6" t="s">
        <v>3</v>
      </c>
      <c r="B11" s="46">
        <f>SUM(B7:B10)</f>
        <v>425</v>
      </c>
      <c r="C11" s="7">
        <f>SUM(C7:C10)</f>
        <v>12.18</v>
      </c>
      <c r="D11" s="46">
        <f>SUM(D7:D10)</f>
        <v>12.99</v>
      </c>
      <c r="E11" s="46">
        <f>SUM(E7:E10)</f>
        <v>53.629999999999995</v>
      </c>
      <c r="F11" s="46">
        <f>SUM(F7:F10)</f>
        <v>382.02</v>
      </c>
      <c r="G11" s="27">
        <f>SUM(G8:G10)</f>
        <v>0.5</v>
      </c>
      <c r="H11" s="22"/>
    </row>
    <row r="12" spans="1:8">
      <c r="A12" s="413" t="s">
        <v>4</v>
      </c>
      <c r="B12" s="413"/>
      <c r="C12" s="413"/>
      <c r="D12" s="413"/>
      <c r="E12" s="413"/>
      <c r="F12" s="413"/>
      <c r="G12" s="17"/>
      <c r="H12" s="23"/>
    </row>
    <row r="13" spans="1:8">
      <c r="A13" s="3" t="s">
        <v>79</v>
      </c>
      <c r="B13" s="33">
        <v>140</v>
      </c>
      <c r="C13" s="5">
        <v>0.5</v>
      </c>
      <c r="D13" s="5">
        <v>0.1</v>
      </c>
      <c r="E13" s="5">
        <v>10.1</v>
      </c>
      <c r="F13" s="5">
        <v>46</v>
      </c>
      <c r="G13" s="27">
        <v>10</v>
      </c>
      <c r="H13" s="51" t="s">
        <v>117</v>
      </c>
    </row>
    <row r="14" spans="1:8">
      <c r="A14" s="6" t="s">
        <v>3</v>
      </c>
      <c r="B14" s="46">
        <f>SUM(B13)</f>
        <v>140</v>
      </c>
      <c r="C14" s="7">
        <f>SUM(C13)</f>
        <v>0.5</v>
      </c>
      <c r="D14" s="7">
        <f>SUM(D13)</f>
        <v>0.1</v>
      </c>
      <c r="E14" s="7">
        <f>SUM(E13)</f>
        <v>10.1</v>
      </c>
      <c r="F14" s="7">
        <f>SUM(F13)</f>
        <v>46</v>
      </c>
      <c r="G14" s="27">
        <f>G13</f>
        <v>10</v>
      </c>
      <c r="H14" s="22"/>
    </row>
    <row r="15" spans="1:8">
      <c r="A15" s="413" t="s">
        <v>5</v>
      </c>
      <c r="B15" s="413"/>
      <c r="C15" s="413"/>
      <c r="D15" s="413"/>
      <c r="E15" s="413"/>
      <c r="F15" s="413"/>
      <c r="G15" s="17"/>
      <c r="H15" s="23"/>
    </row>
    <row r="16" spans="1:8" ht="18" customHeight="1">
      <c r="A16" s="28" t="s">
        <v>123</v>
      </c>
      <c r="B16" s="32">
        <v>50</v>
      </c>
      <c r="C16" s="45">
        <v>0.62</v>
      </c>
      <c r="D16" s="45">
        <v>2.6</v>
      </c>
      <c r="E16" s="45">
        <v>2.73</v>
      </c>
      <c r="F16" s="45">
        <v>35</v>
      </c>
      <c r="G16" s="21">
        <v>0</v>
      </c>
      <c r="H16" s="40" t="s">
        <v>124</v>
      </c>
    </row>
    <row r="17" spans="1:9">
      <c r="A17" s="43" t="s">
        <v>108</v>
      </c>
      <c r="B17" s="32">
        <v>200</v>
      </c>
      <c r="C17" s="45">
        <v>1.56</v>
      </c>
      <c r="D17" s="45">
        <v>5.46</v>
      </c>
      <c r="E17" s="45">
        <v>9.58</v>
      </c>
      <c r="F17" s="45">
        <v>100.32</v>
      </c>
      <c r="G17" s="48">
        <v>8.6</v>
      </c>
      <c r="H17" s="40" t="s">
        <v>109</v>
      </c>
    </row>
    <row r="18" spans="1:9">
      <c r="A18" s="43" t="s">
        <v>110</v>
      </c>
      <c r="B18" s="32">
        <v>180</v>
      </c>
      <c r="C18" s="45">
        <v>17.399999999999999</v>
      </c>
      <c r="D18" s="45">
        <v>16.2</v>
      </c>
      <c r="E18" s="45">
        <v>26.7</v>
      </c>
      <c r="F18" s="45">
        <v>346.3</v>
      </c>
      <c r="G18" s="48">
        <v>0.85</v>
      </c>
      <c r="H18" s="40" t="s">
        <v>111</v>
      </c>
    </row>
    <row r="19" spans="1:9" ht="15.75" customHeight="1">
      <c r="A19" s="47" t="s">
        <v>115</v>
      </c>
      <c r="B19" s="32">
        <v>200</v>
      </c>
      <c r="C19" s="45">
        <v>0</v>
      </c>
      <c r="D19" s="45">
        <v>0</v>
      </c>
      <c r="E19" s="45">
        <v>0.38</v>
      </c>
      <c r="F19" s="45">
        <v>1.6</v>
      </c>
      <c r="G19" s="48">
        <v>40</v>
      </c>
      <c r="H19" s="40" t="s">
        <v>114</v>
      </c>
    </row>
    <row r="20" spans="1:9">
      <c r="A20" s="26" t="s">
        <v>9</v>
      </c>
      <c r="B20" s="32">
        <v>40</v>
      </c>
      <c r="C20" s="25">
        <v>2.64</v>
      </c>
      <c r="D20" s="25">
        <v>0.72</v>
      </c>
      <c r="E20" s="25">
        <v>25.08</v>
      </c>
      <c r="F20" s="25">
        <v>65.16</v>
      </c>
      <c r="G20" s="27">
        <v>0</v>
      </c>
      <c r="H20" s="24" t="s">
        <v>41</v>
      </c>
    </row>
    <row r="21" spans="1:9">
      <c r="A21" s="47" t="s">
        <v>8</v>
      </c>
      <c r="B21" s="32">
        <v>30</v>
      </c>
      <c r="C21" s="45">
        <v>2.2799999999999998</v>
      </c>
      <c r="D21" s="45">
        <v>0.27</v>
      </c>
      <c r="E21" s="45">
        <v>15.03</v>
      </c>
      <c r="F21" s="45">
        <v>69.3</v>
      </c>
      <c r="G21" s="49">
        <v>0</v>
      </c>
      <c r="H21" s="24" t="s">
        <v>64</v>
      </c>
    </row>
    <row r="22" spans="1:9">
      <c r="A22" s="9" t="s">
        <v>3</v>
      </c>
      <c r="B22" s="7">
        <f t="shared" ref="B22:G22" si="0">SUM(B16:B21)</f>
        <v>700</v>
      </c>
      <c r="C22" s="7">
        <f t="shared" si="0"/>
        <v>24.5</v>
      </c>
      <c r="D22" s="7">
        <f t="shared" si="0"/>
        <v>25.249999999999996</v>
      </c>
      <c r="E22" s="7">
        <f t="shared" si="0"/>
        <v>79.5</v>
      </c>
      <c r="F22" s="7">
        <f t="shared" si="0"/>
        <v>617.67999999999995</v>
      </c>
      <c r="G22" s="27">
        <f t="shared" si="0"/>
        <v>49.45</v>
      </c>
      <c r="H22" s="22"/>
    </row>
    <row r="23" spans="1:9">
      <c r="A23" s="414" t="s">
        <v>51</v>
      </c>
      <c r="B23" s="414"/>
      <c r="C23" s="414"/>
      <c r="D23" s="414"/>
      <c r="E23" s="414"/>
      <c r="F23" s="414"/>
      <c r="G23" s="17"/>
      <c r="H23" s="23"/>
    </row>
    <row r="24" spans="1:9" s="41" customFormat="1">
      <c r="A24" s="3" t="s">
        <v>101</v>
      </c>
      <c r="B24" s="45">
        <v>130</v>
      </c>
      <c r="C24" s="25">
        <v>2.04</v>
      </c>
      <c r="D24" s="25">
        <v>3.3</v>
      </c>
      <c r="E24" s="25">
        <v>19.64</v>
      </c>
      <c r="F24" s="25">
        <v>137</v>
      </c>
      <c r="G24" s="50">
        <v>0</v>
      </c>
      <c r="H24" s="51" t="s">
        <v>106</v>
      </c>
    </row>
    <row r="25" spans="1:9" s="34" customFormat="1">
      <c r="A25" s="26" t="s">
        <v>102</v>
      </c>
      <c r="B25" s="32">
        <v>85</v>
      </c>
      <c r="C25" s="25">
        <v>12.5</v>
      </c>
      <c r="D25" s="25">
        <v>4.5999999999999996</v>
      </c>
      <c r="E25" s="25">
        <v>5.3</v>
      </c>
      <c r="F25" s="25">
        <v>145.5</v>
      </c>
      <c r="G25" s="27">
        <v>0</v>
      </c>
      <c r="H25" s="24" t="s">
        <v>107</v>
      </c>
      <c r="I25" s="36"/>
    </row>
    <row r="26" spans="1:9" ht="17.25" customHeight="1">
      <c r="A26" s="26" t="s">
        <v>54</v>
      </c>
      <c r="B26" s="32">
        <v>200</v>
      </c>
      <c r="C26" s="38">
        <v>3.78</v>
      </c>
      <c r="D26" s="38">
        <v>3.6</v>
      </c>
      <c r="E26" s="38">
        <v>23.96</v>
      </c>
      <c r="F26" s="38">
        <v>39.56</v>
      </c>
      <c r="G26" s="39">
        <v>0.5</v>
      </c>
      <c r="H26" s="40" t="s">
        <v>68</v>
      </c>
      <c r="I26" s="36"/>
    </row>
    <row r="27" spans="1:9" ht="14.25" customHeight="1">
      <c r="A27" s="26" t="s">
        <v>76</v>
      </c>
      <c r="B27" s="33">
        <v>15</v>
      </c>
      <c r="C27" s="25">
        <v>1.5</v>
      </c>
      <c r="D27" s="25">
        <v>0.15</v>
      </c>
      <c r="E27" s="25">
        <v>11.5</v>
      </c>
      <c r="F27" s="25">
        <v>68.7</v>
      </c>
      <c r="G27" s="27">
        <v>1.3</v>
      </c>
      <c r="H27" s="24" t="s">
        <v>73</v>
      </c>
    </row>
    <row r="28" spans="1:9">
      <c r="A28" s="9" t="s">
        <v>3</v>
      </c>
      <c r="B28" s="7">
        <v>395</v>
      </c>
      <c r="C28" s="7">
        <f>SUM(C24:C27)</f>
        <v>19.82</v>
      </c>
      <c r="D28" s="46">
        <f>SUM(D24:D27)</f>
        <v>11.65</v>
      </c>
      <c r="E28" s="46">
        <f>SUM(E24:E27)</f>
        <v>60.400000000000006</v>
      </c>
      <c r="F28" s="46">
        <f>SUM(F24:F27)</f>
        <v>390.76</v>
      </c>
      <c r="G28" s="19">
        <f>SUM(G27:G27)</f>
        <v>1.3</v>
      </c>
      <c r="H28" s="22"/>
    </row>
    <row r="29" spans="1:9">
      <c r="A29" s="29" t="s">
        <v>10</v>
      </c>
      <c r="B29" s="12">
        <f t="shared" ref="B29:G29" si="1">B11+B14+B22+B28</f>
        <v>1660</v>
      </c>
      <c r="C29" s="12">
        <f t="shared" si="1"/>
        <v>57</v>
      </c>
      <c r="D29" s="12">
        <f t="shared" si="1"/>
        <v>49.989999999999995</v>
      </c>
      <c r="E29" s="12">
        <f t="shared" si="1"/>
        <v>203.63</v>
      </c>
      <c r="F29" s="12">
        <f t="shared" si="1"/>
        <v>1436.4599999999998</v>
      </c>
      <c r="G29" s="19">
        <f t="shared" si="1"/>
        <v>61.25</v>
      </c>
      <c r="H29" s="20"/>
    </row>
    <row r="30" spans="1:9" ht="26.25" customHeight="1">
      <c r="A30" s="8" t="s">
        <v>31</v>
      </c>
      <c r="B30" s="4"/>
      <c r="C30" s="5">
        <v>54</v>
      </c>
      <c r="D30" s="5">
        <v>60</v>
      </c>
      <c r="E30" s="5">
        <v>261</v>
      </c>
      <c r="F30" s="5">
        <v>1800</v>
      </c>
      <c r="G30" s="16"/>
      <c r="H30" s="15"/>
    </row>
    <row r="31" spans="1:9">
      <c r="A31" s="10" t="s">
        <v>11</v>
      </c>
      <c r="B31" s="4"/>
      <c r="C31" s="5">
        <f>C29-C30</f>
        <v>3</v>
      </c>
      <c r="D31" s="5">
        <f>D29-D30</f>
        <v>-10.010000000000005</v>
      </c>
      <c r="E31" s="5">
        <f>E29-E30</f>
        <v>-57.370000000000005</v>
      </c>
      <c r="F31" s="5">
        <f>F29-F30</f>
        <v>-363.54000000000019</v>
      </c>
      <c r="G31" s="16">
        <f>G29</f>
        <v>61.25</v>
      </c>
      <c r="H31" s="15"/>
    </row>
    <row r="32" spans="1:9">
      <c r="B32" s="11"/>
      <c r="C32" s="14"/>
      <c r="D32" s="14"/>
      <c r="E32" s="14"/>
      <c r="F32" s="14"/>
    </row>
    <row r="33" spans="2:6" ht="17.25" customHeight="1"/>
    <row r="35" spans="2:6">
      <c r="B35" s="11"/>
      <c r="C35" s="14"/>
      <c r="D35" s="14"/>
      <c r="E35" s="14"/>
      <c r="F35" s="14"/>
    </row>
  </sheetData>
  <mergeCells count="12">
    <mergeCell ref="A23:F23"/>
    <mergeCell ref="A1:F1"/>
    <mergeCell ref="A2:F2"/>
    <mergeCell ref="A4:A5"/>
    <mergeCell ref="B4:B5"/>
    <mergeCell ref="C4:E4"/>
    <mergeCell ref="F4:F5"/>
    <mergeCell ref="G4:G5"/>
    <mergeCell ref="H4:H5"/>
    <mergeCell ref="A6:F6"/>
    <mergeCell ref="A12:F12"/>
    <mergeCell ref="A15:F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9"/>
  <sheetViews>
    <sheetView workbookViewId="0">
      <selection activeCell="B19" sqref="B19"/>
    </sheetView>
  </sheetViews>
  <sheetFormatPr defaultColWidth="9.109375" defaultRowHeight="14.4"/>
  <cols>
    <col min="1" max="1" width="8.6640625" style="41" customWidth="1"/>
    <col min="2" max="2" width="32.88671875" style="1" customWidth="1"/>
    <col min="3" max="3" width="8.5546875" style="1" customWidth="1"/>
    <col min="4" max="5" width="8" style="1" customWidth="1"/>
    <col min="6" max="6" width="9.44140625" style="1" customWidth="1"/>
    <col min="7" max="7" width="9.88671875" style="1" customWidth="1"/>
    <col min="8" max="8" width="4.44140625" style="1" customWidth="1"/>
    <col min="9" max="9" width="8.6640625" style="1" customWidth="1"/>
    <col min="10" max="10" width="8.44140625" style="41" customWidth="1"/>
    <col min="11" max="13" width="9.109375" style="41"/>
    <col min="14" max="14" width="10.109375" style="41" customWidth="1"/>
    <col min="15" max="16384" width="9.109375" style="41"/>
  </cols>
  <sheetData>
    <row r="1" spans="1:14">
      <c r="B1" s="415" t="s">
        <v>12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>
      <c r="B2" s="428" t="s">
        <v>29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14" ht="2.25" customHeight="1" thickBot="1">
      <c r="H3" s="54"/>
    </row>
    <row r="4" spans="1:14" ht="20.25" customHeight="1" thickBot="1">
      <c r="A4" s="491" t="s">
        <v>138</v>
      </c>
      <c r="B4" s="492"/>
      <c r="C4" s="492"/>
      <c r="D4" s="492"/>
      <c r="E4" s="492"/>
      <c r="F4" s="492"/>
      <c r="G4" s="493"/>
      <c r="H4" s="460"/>
      <c r="I4" s="436" t="s">
        <v>239</v>
      </c>
      <c r="J4" s="437"/>
      <c r="K4" s="437"/>
      <c r="L4" s="437"/>
      <c r="M4" s="437"/>
      <c r="N4" s="438"/>
    </row>
    <row r="5" spans="1:14" ht="15" customHeight="1">
      <c r="A5" s="494" t="s">
        <v>33</v>
      </c>
      <c r="B5" s="495" t="s">
        <v>24</v>
      </c>
      <c r="C5" s="496" t="s">
        <v>16</v>
      </c>
      <c r="D5" s="497" t="s">
        <v>0</v>
      </c>
      <c r="E5" s="497"/>
      <c r="F5" s="497"/>
      <c r="G5" s="498" t="s">
        <v>20</v>
      </c>
      <c r="H5" s="460"/>
      <c r="I5" s="435" t="s">
        <v>33</v>
      </c>
      <c r="J5" s="430" t="s">
        <v>16</v>
      </c>
      <c r="K5" s="431" t="s">
        <v>0</v>
      </c>
      <c r="L5" s="431"/>
      <c r="M5" s="431"/>
      <c r="N5" s="432" t="s">
        <v>20</v>
      </c>
    </row>
    <row r="6" spans="1:14" ht="26.25" customHeight="1">
      <c r="A6" s="435"/>
      <c r="B6" s="429"/>
      <c r="C6" s="430"/>
      <c r="D6" s="367" t="s">
        <v>17</v>
      </c>
      <c r="E6" s="367" t="s">
        <v>18</v>
      </c>
      <c r="F6" s="367" t="s">
        <v>19</v>
      </c>
      <c r="G6" s="432"/>
      <c r="H6" s="460"/>
      <c r="I6" s="435"/>
      <c r="J6" s="430"/>
      <c r="K6" s="367" t="s">
        <v>17</v>
      </c>
      <c r="L6" s="367" t="s">
        <v>18</v>
      </c>
      <c r="M6" s="367" t="s">
        <v>19</v>
      </c>
      <c r="N6" s="432"/>
    </row>
    <row r="7" spans="1:14" ht="15" thickBot="1">
      <c r="A7" s="69"/>
      <c r="B7" s="424" t="s">
        <v>1</v>
      </c>
      <c r="C7" s="424"/>
      <c r="D7" s="424"/>
      <c r="E7" s="424"/>
      <c r="F7" s="424"/>
      <c r="G7" s="425"/>
      <c r="H7" s="460"/>
      <c r="I7" s="433" t="s">
        <v>1</v>
      </c>
      <c r="J7" s="424"/>
      <c r="K7" s="424"/>
      <c r="L7" s="424"/>
      <c r="M7" s="424"/>
      <c r="N7" s="425"/>
    </row>
    <row r="8" spans="1:14">
      <c r="A8" s="103" t="s">
        <v>84</v>
      </c>
      <c r="B8" s="155" t="s">
        <v>57</v>
      </c>
      <c r="C8" s="91">
        <v>180</v>
      </c>
      <c r="D8" s="92">
        <v>5.2</v>
      </c>
      <c r="E8" s="92">
        <v>5</v>
      </c>
      <c r="F8" s="92">
        <v>29.7</v>
      </c>
      <c r="G8" s="93">
        <v>199.6</v>
      </c>
      <c r="H8" s="460"/>
      <c r="I8" s="103" t="s">
        <v>84</v>
      </c>
      <c r="J8" s="91">
        <v>150</v>
      </c>
      <c r="K8" s="92">
        <v>5.2</v>
      </c>
      <c r="L8" s="92">
        <v>5</v>
      </c>
      <c r="M8" s="92">
        <v>29.7</v>
      </c>
      <c r="N8" s="93">
        <v>199.6</v>
      </c>
    </row>
    <row r="9" spans="1:14">
      <c r="A9" s="80" t="s">
        <v>245</v>
      </c>
      <c r="B9" s="81" t="s">
        <v>13</v>
      </c>
      <c r="C9" s="82">
        <v>200</v>
      </c>
      <c r="D9" s="83">
        <v>1.3</v>
      </c>
      <c r="E9" s="83">
        <v>1.4</v>
      </c>
      <c r="F9" s="83">
        <v>11.2</v>
      </c>
      <c r="G9" s="84">
        <v>67.400000000000006</v>
      </c>
      <c r="H9" s="460"/>
      <c r="I9" s="80" t="s">
        <v>217</v>
      </c>
      <c r="J9" s="82">
        <v>180</v>
      </c>
      <c r="K9" s="83">
        <v>2.2000000000000002</v>
      </c>
      <c r="L9" s="83">
        <v>2.5</v>
      </c>
      <c r="M9" s="83">
        <v>11.8</v>
      </c>
      <c r="N9" s="84">
        <v>87.1</v>
      </c>
    </row>
    <row r="10" spans="1:14" ht="15.75" customHeight="1">
      <c r="A10" s="80" t="s">
        <v>39</v>
      </c>
      <c r="B10" s="74" t="s">
        <v>48</v>
      </c>
      <c r="C10" s="82">
        <v>36</v>
      </c>
      <c r="D10" s="83">
        <v>2.2999999999999998</v>
      </c>
      <c r="E10" s="83">
        <v>5.8</v>
      </c>
      <c r="F10" s="83">
        <v>16</v>
      </c>
      <c r="G10" s="84">
        <v>115.3</v>
      </c>
      <c r="H10" s="460"/>
      <c r="I10" s="80" t="s">
        <v>192</v>
      </c>
      <c r="J10" s="83">
        <v>31</v>
      </c>
      <c r="K10" s="83">
        <v>1.9</v>
      </c>
      <c r="L10" s="83">
        <v>5.6</v>
      </c>
      <c r="M10" s="83">
        <v>13.3</v>
      </c>
      <c r="N10" s="84">
        <v>103.6</v>
      </c>
    </row>
    <row r="11" spans="1:14" ht="15" thickBot="1">
      <c r="A11" s="85"/>
      <c r="B11" s="86" t="s">
        <v>3</v>
      </c>
      <c r="C11" s="87">
        <f>SUM(C8:C10)</f>
        <v>416</v>
      </c>
      <c r="D11" s="87">
        <f>SUM(D8:D10)</f>
        <v>8.8000000000000007</v>
      </c>
      <c r="E11" s="87">
        <f>SUM(E8:E10)</f>
        <v>12.2</v>
      </c>
      <c r="F11" s="87">
        <f>SUM(F8:F10)</f>
        <v>56.9</v>
      </c>
      <c r="G11" s="88">
        <f>SUM(G8:G10)</f>
        <v>382.3</v>
      </c>
      <c r="H11" s="460"/>
      <c r="I11" s="85"/>
      <c r="J11" s="87">
        <f>SUM(J8:J10)</f>
        <v>361</v>
      </c>
      <c r="K11" s="87">
        <f>SUM(K8:K10)</f>
        <v>9.3000000000000007</v>
      </c>
      <c r="L11" s="87">
        <f>SUM(L8:L10)</f>
        <v>13.1</v>
      </c>
      <c r="M11" s="87">
        <f>SUM(M8:M10)</f>
        <v>54.8</v>
      </c>
      <c r="N11" s="88">
        <f>SUM(N8:N10)</f>
        <v>390.29999999999995</v>
      </c>
    </row>
    <row r="12" spans="1:14" ht="15" thickBot="1">
      <c r="A12" s="72"/>
      <c r="B12" s="426" t="s">
        <v>4</v>
      </c>
      <c r="C12" s="426"/>
      <c r="D12" s="426"/>
      <c r="E12" s="426"/>
      <c r="F12" s="426"/>
      <c r="G12" s="427"/>
      <c r="H12" s="460"/>
      <c r="I12" s="434" t="s">
        <v>4</v>
      </c>
      <c r="J12" s="426"/>
      <c r="K12" s="426"/>
      <c r="L12" s="426"/>
      <c r="M12" s="426"/>
      <c r="N12" s="427"/>
    </row>
    <row r="13" spans="1:14">
      <c r="A13" s="89" t="s">
        <v>117</v>
      </c>
      <c r="B13" s="90" t="s">
        <v>79</v>
      </c>
      <c r="C13" s="91">
        <v>140</v>
      </c>
      <c r="D13" s="92">
        <v>0.4</v>
      </c>
      <c r="E13" s="92">
        <v>0.4</v>
      </c>
      <c r="F13" s="92">
        <v>13.4</v>
      </c>
      <c r="G13" s="93">
        <v>51.4</v>
      </c>
      <c r="H13" s="460"/>
      <c r="I13" s="89" t="s">
        <v>150</v>
      </c>
      <c r="J13" s="91">
        <v>100</v>
      </c>
      <c r="K13" s="92">
        <v>0.3</v>
      </c>
      <c r="L13" s="92">
        <v>0.3</v>
      </c>
      <c r="M13" s="92">
        <v>10.7</v>
      </c>
      <c r="N13" s="93">
        <v>45</v>
      </c>
    </row>
    <row r="14" spans="1:14" ht="15" thickBot="1">
      <c r="A14" s="177"/>
      <c r="B14" s="178" t="s">
        <v>3</v>
      </c>
      <c r="C14" s="179">
        <f>SUM(C13)</f>
        <v>140</v>
      </c>
      <c r="D14" s="179">
        <f>SUM(D13)</f>
        <v>0.4</v>
      </c>
      <c r="E14" s="179">
        <f>SUM(E13)</f>
        <v>0.4</v>
      </c>
      <c r="F14" s="179">
        <f>SUM(F13)</f>
        <v>13.4</v>
      </c>
      <c r="G14" s="180">
        <f>SUM(G13)</f>
        <v>51.4</v>
      </c>
      <c r="H14" s="460"/>
      <c r="I14" s="85"/>
      <c r="J14" s="94">
        <f>SUM(J13)</f>
        <v>100</v>
      </c>
      <c r="K14" s="94">
        <f>SUM(K13)</f>
        <v>0.3</v>
      </c>
      <c r="L14" s="87">
        <f>SUM(L13)</f>
        <v>0.3</v>
      </c>
      <c r="M14" s="87">
        <f>SUM(M13)</f>
        <v>10.7</v>
      </c>
      <c r="N14" s="88">
        <f>SUM(N13)</f>
        <v>45</v>
      </c>
    </row>
    <row r="15" spans="1:14" ht="15" thickBot="1">
      <c r="A15" s="175"/>
      <c r="B15" s="489" t="s">
        <v>5</v>
      </c>
      <c r="C15" s="489"/>
      <c r="D15" s="489"/>
      <c r="E15" s="489"/>
      <c r="F15" s="489"/>
      <c r="G15" s="490"/>
      <c r="H15" s="460"/>
      <c r="I15" s="434" t="s">
        <v>5</v>
      </c>
      <c r="J15" s="426"/>
      <c r="K15" s="426"/>
      <c r="L15" s="426"/>
      <c r="M15" s="426"/>
      <c r="N15" s="427"/>
    </row>
    <row r="16" spans="1:14" ht="30" customHeight="1">
      <c r="A16" s="296" t="s">
        <v>134</v>
      </c>
      <c r="B16" s="407" t="s">
        <v>247</v>
      </c>
      <c r="C16" s="293">
        <v>50</v>
      </c>
      <c r="D16" s="294">
        <v>0.4</v>
      </c>
      <c r="E16" s="294">
        <v>2</v>
      </c>
      <c r="F16" s="294">
        <v>2.1</v>
      </c>
      <c r="G16" s="295">
        <v>25.9</v>
      </c>
      <c r="H16" s="460"/>
      <c r="I16" s="292" t="s">
        <v>237</v>
      </c>
      <c r="J16" s="293">
        <v>45</v>
      </c>
      <c r="K16" s="294">
        <v>0.4</v>
      </c>
      <c r="L16" s="294">
        <v>1.8</v>
      </c>
      <c r="M16" s="294">
        <v>1.9</v>
      </c>
      <c r="N16" s="295">
        <v>24.3</v>
      </c>
    </row>
    <row r="17" spans="1:14" ht="15" customHeight="1">
      <c r="A17" s="181" t="s">
        <v>178</v>
      </c>
      <c r="B17" s="216" t="s">
        <v>248</v>
      </c>
      <c r="C17" s="217">
        <v>50</v>
      </c>
      <c r="D17" s="260">
        <v>0.3</v>
      </c>
      <c r="E17" s="260">
        <v>0.04</v>
      </c>
      <c r="F17" s="260">
        <v>1.1000000000000001</v>
      </c>
      <c r="G17" s="219">
        <v>6.5</v>
      </c>
      <c r="H17" s="460"/>
      <c r="I17" s="242" t="s">
        <v>181</v>
      </c>
      <c r="J17" s="217">
        <v>30</v>
      </c>
      <c r="K17" s="260">
        <v>0.3</v>
      </c>
      <c r="L17" s="260">
        <v>0.04</v>
      </c>
      <c r="M17" s="260">
        <v>1.1000000000000001</v>
      </c>
      <c r="N17" s="219">
        <v>6.5</v>
      </c>
    </row>
    <row r="18" spans="1:14" ht="14.25" customHeight="1">
      <c r="A18" s="80" t="s">
        <v>70</v>
      </c>
      <c r="B18" s="81" t="s">
        <v>55</v>
      </c>
      <c r="C18" s="147">
        <v>200</v>
      </c>
      <c r="D18" s="83">
        <v>1.6</v>
      </c>
      <c r="E18" s="83">
        <v>2.6</v>
      </c>
      <c r="F18" s="83">
        <v>8.1</v>
      </c>
      <c r="G18" s="84">
        <v>64.8</v>
      </c>
      <c r="H18" s="460"/>
      <c r="I18" s="185" t="s">
        <v>70</v>
      </c>
      <c r="J18" s="186">
        <v>150</v>
      </c>
      <c r="K18" s="165">
        <v>1.2</v>
      </c>
      <c r="L18" s="165">
        <v>1.9</v>
      </c>
      <c r="M18" s="165">
        <v>6</v>
      </c>
      <c r="N18" s="166">
        <v>48.6</v>
      </c>
    </row>
    <row r="19" spans="1:14" ht="28.5" customHeight="1">
      <c r="A19" s="80" t="s">
        <v>71</v>
      </c>
      <c r="B19" s="81" t="s">
        <v>187</v>
      </c>
      <c r="C19" s="83">
        <v>180</v>
      </c>
      <c r="D19" s="83">
        <v>13.8</v>
      </c>
      <c r="E19" s="83">
        <v>12.9</v>
      </c>
      <c r="F19" s="83">
        <v>28</v>
      </c>
      <c r="G19" s="84">
        <v>309.39999999999998</v>
      </c>
      <c r="H19" s="460"/>
      <c r="I19" s="80" t="s">
        <v>154</v>
      </c>
      <c r="J19" s="82">
        <v>150</v>
      </c>
      <c r="K19" s="83">
        <v>11.5</v>
      </c>
      <c r="L19" s="83">
        <v>10.8</v>
      </c>
      <c r="M19" s="83">
        <v>23.4</v>
      </c>
      <c r="N19" s="84">
        <v>257.8</v>
      </c>
    </row>
    <row r="20" spans="1:14" ht="17.25" customHeight="1">
      <c r="A20" s="246" t="s">
        <v>114</v>
      </c>
      <c r="B20" s="98" t="s">
        <v>115</v>
      </c>
      <c r="C20" s="82">
        <v>200</v>
      </c>
      <c r="D20" s="83">
        <v>0</v>
      </c>
      <c r="E20" s="83">
        <v>0</v>
      </c>
      <c r="F20" s="83">
        <v>0.2</v>
      </c>
      <c r="G20" s="84">
        <v>1.6</v>
      </c>
      <c r="H20" s="460"/>
      <c r="I20" s="80" t="s">
        <v>160</v>
      </c>
      <c r="J20" s="82">
        <v>150</v>
      </c>
      <c r="K20" s="83">
        <v>0</v>
      </c>
      <c r="L20" s="83">
        <v>0</v>
      </c>
      <c r="M20" s="83">
        <v>1.2</v>
      </c>
      <c r="N20" s="84">
        <v>1.4</v>
      </c>
    </row>
    <row r="21" spans="1:14" ht="17.25" customHeight="1">
      <c r="A21" s="80" t="s">
        <v>41</v>
      </c>
      <c r="B21" s="98" t="s">
        <v>9</v>
      </c>
      <c r="C21" s="82">
        <v>40</v>
      </c>
      <c r="D21" s="83">
        <v>2.64</v>
      </c>
      <c r="E21" s="83">
        <v>0.72</v>
      </c>
      <c r="F21" s="83">
        <v>25.08</v>
      </c>
      <c r="G21" s="84">
        <v>65.16</v>
      </c>
      <c r="H21" s="460"/>
      <c r="I21" s="80" t="s">
        <v>211</v>
      </c>
      <c r="J21" s="82">
        <v>25</v>
      </c>
      <c r="K21" s="83">
        <v>1.6</v>
      </c>
      <c r="L21" s="83">
        <v>0.3</v>
      </c>
      <c r="M21" s="83">
        <v>10.4</v>
      </c>
      <c r="N21" s="84">
        <v>45.2</v>
      </c>
    </row>
    <row r="22" spans="1:14" ht="17.25" customHeight="1">
      <c r="A22" s="80" t="s">
        <v>64</v>
      </c>
      <c r="B22" s="98" t="s">
        <v>188</v>
      </c>
      <c r="C22" s="82">
        <v>30</v>
      </c>
      <c r="D22" s="83">
        <v>2.2799999999999998</v>
      </c>
      <c r="E22" s="83">
        <v>0.27</v>
      </c>
      <c r="F22" s="83">
        <v>15.03</v>
      </c>
      <c r="G22" s="84">
        <v>69.3</v>
      </c>
      <c r="H22" s="460"/>
      <c r="I22" s="80" t="s">
        <v>64</v>
      </c>
      <c r="J22" s="82">
        <v>30</v>
      </c>
      <c r="K22" s="83">
        <v>1.5</v>
      </c>
      <c r="L22" s="83">
        <v>0.1</v>
      </c>
      <c r="M22" s="83">
        <v>10</v>
      </c>
      <c r="N22" s="84">
        <v>46.2</v>
      </c>
    </row>
    <row r="23" spans="1:14" ht="15.75" customHeight="1">
      <c r="A23" s="187"/>
      <c r="B23" s="188" t="s">
        <v>3</v>
      </c>
      <c r="C23" s="189">
        <f>SUM(C16,C18:C22)</f>
        <v>700</v>
      </c>
      <c r="D23" s="189">
        <f>SUM(D16,D18:D22)</f>
        <v>20.720000000000002</v>
      </c>
      <c r="E23" s="189">
        <f>SUM(E16,E18:E22)</f>
        <v>18.489999999999998</v>
      </c>
      <c r="F23" s="189">
        <f>SUM(F16,F18:F22)</f>
        <v>78.510000000000005</v>
      </c>
      <c r="G23" s="190">
        <f>SUM(G16,G18:G22)</f>
        <v>536.16</v>
      </c>
      <c r="H23" s="460"/>
      <c r="I23" s="191"/>
      <c r="J23" s="189">
        <f>SUM(J16,J18:J22)</f>
        <v>550</v>
      </c>
      <c r="K23" s="189">
        <f>SUM(K16,K18:K22)</f>
        <v>16.2</v>
      </c>
      <c r="L23" s="189">
        <f>SUM(L16,L18:L22)</f>
        <v>14.9</v>
      </c>
      <c r="M23" s="189">
        <f>SUM(M16,M18:M22)</f>
        <v>52.9</v>
      </c>
      <c r="N23" s="190">
        <f>SUM(N16,N18:N22)</f>
        <v>423.5</v>
      </c>
    </row>
    <row r="24" spans="1:14" ht="15" thickBot="1">
      <c r="A24" s="192"/>
      <c r="B24" s="193" t="s">
        <v>3</v>
      </c>
      <c r="C24" s="194">
        <f>SUM(C17:C22)</f>
        <v>700</v>
      </c>
      <c r="D24" s="194">
        <f>SUM(D17:D22)</f>
        <v>20.62</v>
      </c>
      <c r="E24" s="194">
        <f>SUM(E17:E22)</f>
        <v>16.53</v>
      </c>
      <c r="F24" s="194">
        <f>SUM(F17:F22)</f>
        <v>77.510000000000005</v>
      </c>
      <c r="G24" s="195">
        <f>SUM(G17:G22)</f>
        <v>516.76</v>
      </c>
      <c r="H24" s="460"/>
      <c r="I24" s="192"/>
      <c r="J24" s="194">
        <f>SUM(J17:J22)</f>
        <v>535</v>
      </c>
      <c r="K24" s="194">
        <f>SUM(K17:K22)</f>
        <v>16.100000000000001</v>
      </c>
      <c r="L24" s="194">
        <f>SUM(L17:L22)</f>
        <v>13.14</v>
      </c>
      <c r="M24" s="194">
        <f>SUM(M17:M22)</f>
        <v>52.1</v>
      </c>
      <c r="N24" s="195">
        <f>SUM(N17:N22)</f>
        <v>405.7</v>
      </c>
    </row>
    <row r="25" spans="1:14" ht="15" thickBot="1">
      <c r="A25" s="72"/>
      <c r="B25" s="426" t="s">
        <v>51</v>
      </c>
      <c r="C25" s="426"/>
      <c r="D25" s="426"/>
      <c r="E25" s="426"/>
      <c r="F25" s="426"/>
      <c r="G25" s="427"/>
      <c r="H25" s="460"/>
      <c r="I25" s="434" t="s">
        <v>51</v>
      </c>
      <c r="J25" s="426"/>
      <c r="K25" s="426"/>
      <c r="L25" s="426"/>
      <c r="M25" s="426"/>
      <c r="N25" s="427"/>
    </row>
    <row r="26" spans="1:14">
      <c r="A26" s="89" t="s">
        <v>104</v>
      </c>
      <c r="B26" s="196" t="s">
        <v>105</v>
      </c>
      <c r="C26" s="92">
        <v>100</v>
      </c>
      <c r="D26" s="92">
        <v>8.1</v>
      </c>
      <c r="E26" s="92">
        <v>11.9</v>
      </c>
      <c r="F26" s="92">
        <v>12.4</v>
      </c>
      <c r="G26" s="93">
        <v>228.1</v>
      </c>
      <c r="H26" s="460"/>
      <c r="I26" s="89" t="s">
        <v>168</v>
      </c>
      <c r="J26" s="92">
        <v>70</v>
      </c>
      <c r="K26" s="92">
        <v>7</v>
      </c>
      <c r="L26" s="92">
        <v>9</v>
      </c>
      <c r="M26" s="92">
        <v>8.6</v>
      </c>
      <c r="N26" s="93">
        <v>201.6</v>
      </c>
    </row>
    <row r="27" spans="1:14">
      <c r="A27" s="80" t="s">
        <v>133</v>
      </c>
      <c r="B27" s="146" t="s">
        <v>59</v>
      </c>
      <c r="C27" s="147">
        <v>15</v>
      </c>
      <c r="D27" s="83">
        <v>1.1000000000000001</v>
      </c>
      <c r="E27" s="83">
        <v>1.3</v>
      </c>
      <c r="F27" s="83">
        <v>8.5</v>
      </c>
      <c r="G27" s="84">
        <v>49.1</v>
      </c>
      <c r="H27" s="460"/>
      <c r="I27" s="80" t="s">
        <v>194</v>
      </c>
      <c r="J27" s="147">
        <v>20</v>
      </c>
      <c r="K27" s="83">
        <v>0.9</v>
      </c>
      <c r="L27" s="83">
        <v>0.5</v>
      </c>
      <c r="M27" s="83">
        <v>15.5</v>
      </c>
      <c r="N27" s="84">
        <v>70</v>
      </c>
    </row>
    <row r="28" spans="1:14">
      <c r="A28" s="145" t="s">
        <v>205</v>
      </c>
      <c r="B28" s="146" t="s">
        <v>77</v>
      </c>
      <c r="C28" s="82">
        <v>150</v>
      </c>
      <c r="D28" s="83">
        <v>7.3</v>
      </c>
      <c r="E28" s="83">
        <v>4.5999999999999996</v>
      </c>
      <c r="F28" s="83">
        <v>12.6</v>
      </c>
      <c r="G28" s="84">
        <v>127.2</v>
      </c>
      <c r="H28" s="460"/>
      <c r="I28" s="145" t="s">
        <v>210</v>
      </c>
      <c r="J28" s="82">
        <v>130</v>
      </c>
      <c r="K28" s="83">
        <v>3.5</v>
      </c>
      <c r="L28" s="83">
        <v>4.0999999999999996</v>
      </c>
      <c r="M28" s="83">
        <v>5.3</v>
      </c>
      <c r="N28" s="84">
        <v>72.5</v>
      </c>
    </row>
    <row r="29" spans="1:14" ht="14.25" customHeight="1">
      <c r="A29" s="318"/>
      <c r="B29" s="250" t="s">
        <v>3</v>
      </c>
      <c r="C29" s="223">
        <f>SUM(C26:C28)</f>
        <v>265</v>
      </c>
      <c r="D29" s="223">
        <f t="shared" ref="D29:G29" si="0">SUM(D26:D28)</f>
        <v>16.5</v>
      </c>
      <c r="E29" s="223">
        <f t="shared" si="0"/>
        <v>17.8</v>
      </c>
      <c r="F29" s="223">
        <f t="shared" si="0"/>
        <v>33.5</v>
      </c>
      <c r="G29" s="223">
        <f t="shared" si="0"/>
        <v>404.4</v>
      </c>
      <c r="H29" s="460"/>
      <c r="I29" s="318"/>
      <c r="J29" s="223">
        <f>SUM(J26:J28)</f>
        <v>220</v>
      </c>
      <c r="K29" s="223">
        <f t="shared" ref="K29:N29" si="1">SUM(K26:K28)</f>
        <v>11.4</v>
      </c>
      <c r="L29" s="223">
        <f t="shared" si="1"/>
        <v>13.6</v>
      </c>
      <c r="M29" s="223">
        <f t="shared" si="1"/>
        <v>29.400000000000002</v>
      </c>
      <c r="N29" s="223">
        <f t="shared" si="1"/>
        <v>344.1</v>
      </c>
    </row>
    <row r="30" spans="1:14" ht="14.25" customHeight="1">
      <c r="A30" s="252"/>
      <c r="B30" s="251" t="s">
        <v>10</v>
      </c>
      <c r="C30" s="225">
        <f>C11+C14+C23+C29</f>
        <v>1521</v>
      </c>
      <c r="D30" s="225">
        <f>SUM(D11+D14+D23+D29)</f>
        <v>46.42</v>
      </c>
      <c r="E30" s="225">
        <f>SUM(E11+E14+E23+E29)</f>
        <v>48.89</v>
      </c>
      <c r="F30" s="225">
        <f>SUM(F11+F14+F23+F29)</f>
        <v>182.31</v>
      </c>
      <c r="G30" s="226">
        <f>SUM(G11+G14+G23+G29)</f>
        <v>1374.2599999999998</v>
      </c>
      <c r="H30" s="460"/>
      <c r="I30" s="252"/>
      <c r="J30" s="225">
        <f>J11+J14+J23+J29</f>
        <v>1231</v>
      </c>
      <c r="K30" s="225">
        <f>K11+K14+K23+K29</f>
        <v>37.200000000000003</v>
      </c>
      <c r="L30" s="225">
        <f>L11+L14+L23+L29</f>
        <v>41.9</v>
      </c>
      <c r="M30" s="225">
        <f>M11+M14+M23+M29</f>
        <v>147.80000000000001</v>
      </c>
      <c r="N30" s="226">
        <f>N11+N14+N23+N29</f>
        <v>1202.9000000000001</v>
      </c>
    </row>
    <row r="31" spans="1:14" ht="15" thickBot="1">
      <c r="A31" s="253"/>
      <c r="B31" s="254" t="s">
        <v>10</v>
      </c>
      <c r="C31" s="227">
        <f>C11+C14+C24+C29</f>
        <v>1521</v>
      </c>
      <c r="D31" s="227">
        <f>SUM(D11+D14+'4-2 день'!D17+D24+D29)</f>
        <v>46.92</v>
      </c>
      <c r="E31" s="227">
        <f>SUM(E11+E14+'4-2 день'!E17+E24+E29)</f>
        <v>51.33</v>
      </c>
      <c r="F31" s="227">
        <f>SUM(F11+F14+'4-2 день'!F17+F24+F29)</f>
        <v>185.81</v>
      </c>
      <c r="G31" s="228">
        <f>SUM(G11+G14+'4-2 день'!G17+G24+G29)</f>
        <v>1417.8600000000001</v>
      </c>
      <c r="H31" s="460"/>
      <c r="I31" s="253"/>
      <c r="J31" s="227">
        <f>J11+J14+J24+J29</f>
        <v>1216</v>
      </c>
      <c r="K31" s="227">
        <f>K11+K14+K24+K29</f>
        <v>37.1</v>
      </c>
      <c r="L31" s="227">
        <f>L11+L14+L24+L29</f>
        <v>40.14</v>
      </c>
      <c r="M31" s="227">
        <f>M11+M14+M24+M29</f>
        <v>147</v>
      </c>
      <c r="N31" s="228">
        <f>N11+N14+N24+N29</f>
        <v>1185.0999999999999</v>
      </c>
    </row>
    <row r="32" spans="1:14" ht="14.25" customHeight="1" thickBot="1">
      <c r="A32" s="106"/>
      <c r="B32" s="269" t="s">
        <v>31</v>
      </c>
      <c r="C32" s="270"/>
      <c r="D32" s="229">
        <v>54</v>
      </c>
      <c r="E32" s="229">
        <v>60</v>
      </c>
      <c r="F32" s="229">
        <v>261</v>
      </c>
      <c r="G32" s="230">
        <v>1800</v>
      </c>
      <c r="H32" s="460"/>
      <c r="I32" s="106"/>
      <c r="J32" s="270"/>
      <c r="K32" s="229">
        <v>42</v>
      </c>
      <c r="L32" s="229">
        <v>47</v>
      </c>
      <c r="M32" s="229">
        <v>203</v>
      </c>
      <c r="N32" s="230">
        <v>1400</v>
      </c>
    </row>
    <row r="33" spans="1:14" ht="14.25" customHeight="1">
      <c r="A33" s="107"/>
      <c r="B33" s="455" t="s">
        <v>11</v>
      </c>
      <c r="C33" s="279"/>
      <c r="D33" s="370">
        <f>D30-D32</f>
        <v>-7.5799999999999983</v>
      </c>
      <c r="E33" s="231">
        <f>E30-E32</f>
        <v>-11.11</v>
      </c>
      <c r="F33" s="231">
        <f>F30-F32</f>
        <v>-78.69</v>
      </c>
      <c r="G33" s="371">
        <f>G30-G32</f>
        <v>-425.74000000000024</v>
      </c>
      <c r="H33" s="460"/>
      <c r="I33" s="107"/>
      <c r="J33" s="279"/>
      <c r="K33" s="231">
        <f>K30-K32</f>
        <v>-4.7999999999999972</v>
      </c>
      <c r="L33" s="231">
        <f>L30-L32</f>
        <v>-5.1000000000000014</v>
      </c>
      <c r="M33" s="231">
        <f>M30-M32</f>
        <v>-55.199999999999989</v>
      </c>
      <c r="N33" s="371">
        <f>N30-N32</f>
        <v>-197.09999999999991</v>
      </c>
    </row>
    <row r="34" spans="1:14" ht="15" thickBot="1">
      <c r="A34" s="109"/>
      <c r="B34" s="456"/>
      <c r="C34" s="280"/>
      <c r="D34" s="372">
        <f>D31-D32</f>
        <v>-7.0799999999999983</v>
      </c>
      <c r="E34" s="232">
        <f>E31-E32</f>
        <v>-8.6700000000000017</v>
      </c>
      <c r="F34" s="232">
        <f>F31-F32</f>
        <v>-75.19</v>
      </c>
      <c r="G34" s="373">
        <f>G31-G32</f>
        <v>-382.13999999999987</v>
      </c>
      <c r="H34" s="460"/>
      <c r="I34" s="109"/>
      <c r="J34" s="280"/>
      <c r="K34" s="372">
        <f>K31-K32</f>
        <v>-4.8999999999999986</v>
      </c>
      <c r="L34" s="232">
        <f>L31-L32</f>
        <v>-6.8599999999999994</v>
      </c>
      <c r="M34" s="232">
        <f>M31-M32</f>
        <v>-56</v>
      </c>
      <c r="N34" s="373">
        <f>N31-N32</f>
        <v>-214.90000000000009</v>
      </c>
    </row>
    <row r="35" spans="1:14">
      <c r="A35" s="439" t="s">
        <v>152</v>
      </c>
      <c r="B35" s="440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</row>
    <row r="36" spans="1:14" ht="15" thickBot="1">
      <c r="A36" s="441" t="s">
        <v>153</v>
      </c>
      <c r="B36" s="442"/>
      <c r="C36" s="233"/>
      <c r="D36" s="205"/>
      <c r="E36" s="205"/>
      <c r="F36" s="205"/>
      <c r="G36" s="205"/>
      <c r="H36" s="205"/>
      <c r="I36" s="205"/>
      <c r="J36" s="207"/>
      <c r="K36" s="207"/>
      <c r="L36" s="207"/>
      <c r="M36" s="207"/>
      <c r="N36" s="207"/>
    </row>
    <row r="38" spans="1:14">
      <c r="B38" s="41"/>
      <c r="C38" s="41"/>
      <c r="D38" s="41"/>
      <c r="E38" s="41"/>
      <c r="F38" s="41"/>
      <c r="G38" s="41"/>
      <c r="I38" s="41"/>
    </row>
    <row r="39" spans="1:14">
      <c r="B39" s="41"/>
      <c r="C39" s="41"/>
      <c r="D39" s="41"/>
      <c r="E39" s="41"/>
      <c r="F39" s="41"/>
      <c r="G39" s="41"/>
      <c r="I39" s="41"/>
    </row>
  </sheetData>
  <mergeCells count="25">
    <mergeCell ref="B1:N1"/>
    <mergeCell ref="B2:N2"/>
    <mergeCell ref="A4:G4"/>
    <mergeCell ref="H4:H34"/>
    <mergeCell ref="I4:N4"/>
    <mergeCell ref="A5:A6"/>
    <mergeCell ref="B5:B6"/>
    <mergeCell ref="C5:C6"/>
    <mergeCell ref="D5:F5"/>
    <mergeCell ref="G5:G6"/>
    <mergeCell ref="I5:I6"/>
    <mergeCell ref="J5:J6"/>
    <mergeCell ref="K5:M5"/>
    <mergeCell ref="N5:N6"/>
    <mergeCell ref="B7:G7"/>
    <mergeCell ref="I7:N7"/>
    <mergeCell ref="A35:B35"/>
    <mergeCell ref="A36:B36"/>
    <mergeCell ref="B12:G12"/>
    <mergeCell ref="I12:N12"/>
    <mergeCell ref="B15:G15"/>
    <mergeCell ref="I15:N15"/>
    <mergeCell ref="B25:G25"/>
    <mergeCell ref="I25:N25"/>
    <mergeCell ref="B33:B34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36"/>
  <sheetViews>
    <sheetView topLeftCell="A2" workbookViewId="0">
      <selection activeCell="R28" sqref="R28"/>
    </sheetView>
  </sheetViews>
  <sheetFormatPr defaultColWidth="9.109375" defaultRowHeight="14.4"/>
  <cols>
    <col min="1" max="1" width="8.109375" style="41" customWidth="1"/>
    <col min="2" max="2" width="29.33203125" style="1" customWidth="1"/>
    <col min="3" max="3" width="8.5546875" style="1" customWidth="1"/>
    <col min="4" max="5" width="8" style="1" customWidth="1"/>
    <col min="6" max="6" width="9.44140625" style="1" customWidth="1"/>
    <col min="7" max="7" width="9.88671875" style="1" customWidth="1"/>
    <col min="8" max="8" width="4.44140625" style="1" customWidth="1"/>
    <col min="9" max="9" width="9.109375" style="1" customWidth="1"/>
    <col min="10" max="10" width="8.88671875" style="41" customWidth="1"/>
    <col min="11" max="11" width="8.5546875" style="41" customWidth="1"/>
    <col min="12" max="12" width="8.6640625" style="41" customWidth="1"/>
    <col min="13" max="13" width="9.109375" style="41"/>
    <col min="14" max="14" width="9.44140625" style="41" customWidth="1"/>
    <col min="15" max="16384" width="9.109375" style="41"/>
  </cols>
  <sheetData>
    <row r="1" spans="1:21">
      <c r="B1" s="415" t="s">
        <v>12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21" ht="12.75" customHeight="1" thickBot="1">
      <c r="B2" s="428" t="s">
        <v>179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21" ht="16.5" customHeight="1">
      <c r="A3" s="436" t="s">
        <v>138</v>
      </c>
      <c r="B3" s="437"/>
      <c r="C3" s="437"/>
      <c r="D3" s="437"/>
      <c r="E3" s="437"/>
      <c r="F3" s="437"/>
      <c r="G3" s="438"/>
      <c r="H3" s="461"/>
      <c r="I3" s="436" t="s">
        <v>239</v>
      </c>
      <c r="J3" s="437"/>
      <c r="K3" s="437"/>
      <c r="L3" s="437"/>
      <c r="M3" s="437"/>
      <c r="N3" s="438"/>
    </row>
    <row r="4" spans="1:21" ht="15" customHeight="1">
      <c r="A4" s="435" t="s">
        <v>33</v>
      </c>
      <c r="B4" s="429" t="s">
        <v>24</v>
      </c>
      <c r="C4" s="430" t="s">
        <v>16</v>
      </c>
      <c r="D4" s="431" t="s">
        <v>0</v>
      </c>
      <c r="E4" s="431"/>
      <c r="F4" s="431"/>
      <c r="G4" s="432" t="s">
        <v>20</v>
      </c>
      <c r="H4" s="461"/>
      <c r="I4" s="435" t="s">
        <v>33</v>
      </c>
      <c r="J4" s="430" t="s">
        <v>16</v>
      </c>
      <c r="K4" s="431" t="s">
        <v>0</v>
      </c>
      <c r="L4" s="431"/>
      <c r="M4" s="431"/>
      <c r="N4" s="432" t="s">
        <v>20</v>
      </c>
    </row>
    <row r="5" spans="1:21" ht="26.25" customHeight="1">
      <c r="A5" s="435"/>
      <c r="B5" s="429"/>
      <c r="C5" s="430"/>
      <c r="D5" s="367" t="s">
        <v>17</v>
      </c>
      <c r="E5" s="367" t="s">
        <v>18</v>
      </c>
      <c r="F5" s="367" t="s">
        <v>19</v>
      </c>
      <c r="G5" s="432"/>
      <c r="H5" s="461"/>
      <c r="I5" s="435"/>
      <c r="J5" s="430"/>
      <c r="K5" s="367" t="s">
        <v>17</v>
      </c>
      <c r="L5" s="367" t="s">
        <v>18</v>
      </c>
      <c r="M5" s="367" t="s">
        <v>19</v>
      </c>
      <c r="N5" s="432"/>
    </row>
    <row r="6" spans="1:21" ht="14.25" customHeight="1" thickBot="1">
      <c r="A6" s="69"/>
      <c r="B6" s="424" t="s">
        <v>1</v>
      </c>
      <c r="C6" s="424"/>
      <c r="D6" s="424"/>
      <c r="E6" s="424"/>
      <c r="F6" s="424"/>
      <c r="G6" s="425"/>
      <c r="H6" s="461"/>
      <c r="I6" s="433" t="s">
        <v>1</v>
      </c>
      <c r="J6" s="424"/>
      <c r="K6" s="424"/>
      <c r="L6" s="424"/>
      <c r="M6" s="424"/>
      <c r="N6" s="425"/>
    </row>
    <row r="7" spans="1:21" ht="15" customHeight="1">
      <c r="A7" s="103" t="s">
        <v>222</v>
      </c>
      <c r="B7" s="137" t="s">
        <v>46</v>
      </c>
      <c r="C7" s="91">
        <v>165</v>
      </c>
      <c r="D7" s="92">
        <v>8</v>
      </c>
      <c r="E7" s="92">
        <v>15.09</v>
      </c>
      <c r="F7" s="92">
        <v>3.7</v>
      </c>
      <c r="G7" s="93">
        <v>220</v>
      </c>
      <c r="H7" s="461"/>
      <c r="I7" s="103" t="s">
        <v>50</v>
      </c>
      <c r="J7" s="91">
        <v>150</v>
      </c>
      <c r="K7" s="92">
        <v>8</v>
      </c>
      <c r="L7" s="92">
        <v>15.09</v>
      </c>
      <c r="M7" s="92">
        <v>3.7</v>
      </c>
      <c r="N7" s="93">
        <v>220</v>
      </c>
    </row>
    <row r="8" spans="1:21" ht="14.25" customHeight="1">
      <c r="A8" s="80" t="s">
        <v>44</v>
      </c>
      <c r="B8" s="81" t="s">
        <v>37</v>
      </c>
      <c r="C8" s="108">
        <v>200</v>
      </c>
      <c r="D8" s="83">
        <v>2.5</v>
      </c>
      <c r="E8" s="83">
        <v>2.8</v>
      </c>
      <c r="F8" s="83">
        <v>14.1</v>
      </c>
      <c r="G8" s="84">
        <v>104.4</v>
      </c>
      <c r="H8" s="461"/>
      <c r="I8" s="141" t="s">
        <v>221</v>
      </c>
      <c r="J8" s="318">
        <v>180</v>
      </c>
      <c r="K8" s="83">
        <v>2.5</v>
      </c>
      <c r="L8" s="83">
        <v>2.5</v>
      </c>
      <c r="M8" s="83">
        <v>12.6</v>
      </c>
      <c r="N8" s="84">
        <v>94.5</v>
      </c>
    </row>
    <row r="9" spans="1:21" ht="14.25" customHeight="1">
      <c r="A9" s="80" t="s">
        <v>121</v>
      </c>
      <c r="B9" s="81" t="s">
        <v>119</v>
      </c>
      <c r="C9" s="82">
        <v>35</v>
      </c>
      <c r="D9" s="83">
        <v>2.6</v>
      </c>
      <c r="E9" s="83">
        <v>1</v>
      </c>
      <c r="F9" s="83">
        <v>18.600000000000001</v>
      </c>
      <c r="G9" s="84">
        <v>82.2</v>
      </c>
      <c r="H9" s="461"/>
      <c r="I9" s="80" t="s">
        <v>183</v>
      </c>
      <c r="J9" s="82">
        <v>20</v>
      </c>
      <c r="K9" s="83">
        <v>1.5</v>
      </c>
      <c r="L9" s="83">
        <v>0.6</v>
      </c>
      <c r="M9" s="83">
        <v>10.6</v>
      </c>
      <c r="N9" s="84">
        <v>47</v>
      </c>
    </row>
    <row r="10" spans="1:21" ht="14.25" customHeight="1">
      <c r="A10" s="80" t="s">
        <v>122</v>
      </c>
      <c r="B10" s="74" t="s">
        <v>120</v>
      </c>
      <c r="C10" s="82">
        <v>10</v>
      </c>
      <c r="D10" s="83">
        <v>2.2999999999999998</v>
      </c>
      <c r="E10" s="83">
        <v>2.4</v>
      </c>
      <c r="F10" s="83">
        <v>0</v>
      </c>
      <c r="G10" s="84">
        <v>32.299999999999997</v>
      </c>
      <c r="H10" s="461"/>
      <c r="I10" s="80" t="s">
        <v>122</v>
      </c>
      <c r="J10" s="82">
        <v>6</v>
      </c>
      <c r="K10" s="83">
        <v>1.4</v>
      </c>
      <c r="L10" s="83">
        <v>1.4</v>
      </c>
      <c r="M10" s="83">
        <v>0</v>
      </c>
      <c r="N10" s="84">
        <v>19.399999999999999</v>
      </c>
    </row>
    <row r="11" spans="1:21" ht="14.25" customHeight="1" thickBot="1">
      <c r="A11" s="85"/>
      <c r="B11" s="86" t="s">
        <v>3</v>
      </c>
      <c r="C11" s="87">
        <f>SUM(C7:C10)</f>
        <v>410</v>
      </c>
      <c r="D11" s="87">
        <f t="shared" ref="D11:G11" si="0">SUM(D7:D10)</f>
        <v>15.399999999999999</v>
      </c>
      <c r="E11" s="87">
        <f t="shared" si="0"/>
        <v>21.29</v>
      </c>
      <c r="F11" s="87">
        <f t="shared" si="0"/>
        <v>36.400000000000006</v>
      </c>
      <c r="G11" s="88">
        <f t="shared" si="0"/>
        <v>438.9</v>
      </c>
      <c r="H11" s="461"/>
      <c r="I11" s="85"/>
      <c r="J11" s="87">
        <f>SUM(J7:J10)</f>
        <v>356</v>
      </c>
      <c r="K11" s="87">
        <f t="shared" ref="K11:N11" si="1">SUM(K7:K10)</f>
        <v>13.4</v>
      </c>
      <c r="L11" s="87">
        <f t="shared" si="1"/>
        <v>19.59</v>
      </c>
      <c r="M11" s="87">
        <f t="shared" si="1"/>
        <v>26.9</v>
      </c>
      <c r="N11" s="88">
        <f t="shared" si="1"/>
        <v>380.9</v>
      </c>
    </row>
    <row r="12" spans="1:21" ht="14.25" customHeight="1" thickBot="1">
      <c r="A12" s="72"/>
      <c r="B12" s="426" t="s">
        <v>4</v>
      </c>
      <c r="C12" s="426"/>
      <c r="D12" s="426"/>
      <c r="E12" s="426"/>
      <c r="F12" s="426"/>
      <c r="G12" s="427"/>
      <c r="H12" s="461"/>
      <c r="I12" s="434" t="s">
        <v>4</v>
      </c>
      <c r="J12" s="426"/>
      <c r="K12" s="426"/>
      <c r="L12" s="426"/>
      <c r="M12" s="426"/>
      <c r="N12" s="427"/>
    </row>
    <row r="13" spans="1:21" ht="14.25" customHeight="1">
      <c r="A13" s="89" t="s">
        <v>117</v>
      </c>
      <c r="B13" s="90" t="s">
        <v>79</v>
      </c>
      <c r="C13" s="91">
        <v>140</v>
      </c>
      <c r="D13" s="92">
        <v>0.45</v>
      </c>
      <c r="E13" s="92">
        <v>0.45</v>
      </c>
      <c r="F13" s="92">
        <v>13.49</v>
      </c>
      <c r="G13" s="93">
        <v>51.48</v>
      </c>
      <c r="H13" s="461"/>
      <c r="I13" s="89" t="s">
        <v>150</v>
      </c>
      <c r="J13" s="91">
        <v>100</v>
      </c>
      <c r="K13" s="92">
        <v>0.3</v>
      </c>
      <c r="L13" s="92">
        <v>0.3</v>
      </c>
      <c r="M13" s="92">
        <v>10.7</v>
      </c>
      <c r="N13" s="93">
        <v>45</v>
      </c>
    </row>
    <row r="14" spans="1:21" ht="14.25" customHeight="1" thickBot="1">
      <c r="A14" s="85"/>
      <c r="B14" s="86" t="s">
        <v>3</v>
      </c>
      <c r="C14" s="87">
        <f>SUM(C13)</f>
        <v>140</v>
      </c>
      <c r="D14" s="87">
        <f>SUM(D13)</f>
        <v>0.45</v>
      </c>
      <c r="E14" s="87">
        <f>SUM(E13)</f>
        <v>0.45</v>
      </c>
      <c r="F14" s="87">
        <f>SUM(F13)</f>
        <v>13.49</v>
      </c>
      <c r="G14" s="88">
        <f>SUM(G13)</f>
        <v>51.48</v>
      </c>
      <c r="H14" s="461"/>
      <c r="I14" s="85"/>
      <c r="J14" s="94">
        <f>SUM(J13)</f>
        <v>100</v>
      </c>
      <c r="K14" s="94">
        <f>SUM(K13)</f>
        <v>0.3</v>
      </c>
      <c r="L14" s="87">
        <f>SUM(L13)</f>
        <v>0.3</v>
      </c>
      <c r="M14" s="87">
        <f>SUM(M13)</f>
        <v>10.7</v>
      </c>
      <c r="N14" s="88">
        <f>SUM(N13)</f>
        <v>45</v>
      </c>
    </row>
    <row r="15" spans="1:21" ht="14.25" customHeight="1" thickBot="1">
      <c r="A15" s="72"/>
      <c r="B15" s="426" t="s">
        <v>5</v>
      </c>
      <c r="C15" s="426"/>
      <c r="D15" s="426"/>
      <c r="E15" s="426"/>
      <c r="F15" s="426"/>
      <c r="G15" s="427"/>
      <c r="H15" s="461"/>
      <c r="I15" s="434" t="s">
        <v>5</v>
      </c>
      <c r="J15" s="426"/>
      <c r="K15" s="426"/>
      <c r="L15" s="426"/>
      <c r="M15" s="426"/>
      <c r="N15" s="427"/>
    </row>
    <row r="16" spans="1:21" ht="15.75" customHeight="1">
      <c r="A16" s="245" t="s">
        <v>198</v>
      </c>
      <c r="B16" s="236" t="s">
        <v>197</v>
      </c>
      <c r="C16" s="297">
        <v>45</v>
      </c>
      <c r="D16" s="231">
        <v>0.5</v>
      </c>
      <c r="E16" s="231">
        <v>0.08</v>
      </c>
      <c r="F16" s="231">
        <v>2.2999999999999998</v>
      </c>
      <c r="G16" s="371">
        <v>10.8</v>
      </c>
      <c r="H16" s="461"/>
      <c r="I16" s="238" t="s">
        <v>199</v>
      </c>
      <c r="J16" s="239">
        <v>35</v>
      </c>
      <c r="K16" s="240">
        <v>0.4</v>
      </c>
      <c r="L16" s="240">
        <v>7.0000000000000007E-2</v>
      </c>
      <c r="M16" s="240">
        <v>2</v>
      </c>
      <c r="N16" s="241">
        <v>9.4</v>
      </c>
      <c r="P16" s="30"/>
      <c r="Q16" s="30"/>
      <c r="R16" s="30"/>
      <c r="S16" s="30"/>
      <c r="T16" s="30"/>
      <c r="U16" s="30"/>
    </row>
    <row r="17" spans="1:21" ht="15.75" customHeight="1">
      <c r="A17" s="181" t="s">
        <v>191</v>
      </c>
      <c r="B17" s="176" t="s">
        <v>171</v>
      </c>
      <c r="C17" s="182">
        <v>50</v>
      </c>
      <c r="D17" s="183">
        <v>0.6</v>
      </c>
      <c r="E17" s="183">
        <v>4.4000000000000004</v>
      </c>
      <c r="F17" s="183">
        <v>4.5</v>
      </c>
      <c r="G17" s="184">
        <v>63</v>
      </c>
      <c r="H17" s="461"/>
      <c r="I17" s="242" t="s">
        <v>172</v>
      </c>
      <c r="J17" s="182">
        <v>40</v>
      </c>
      <c r="K17" s="183">
        <v>0.4</v>
      </c>
      <c r="L17" s="183">
        <v>2.9</v>
      </c>
      <c r="M17" s="183">
        <v>3.6</v>
      </c>
      <c r="N17" s="184">
        <v>44.3</v>
      </c>
      <c r="P17" s="30"/>
      <c r="Q17" s="30"/>
      <c r="R17" s="30"/>
      <c r="S17" s="30"/>
      <c r="T17" s="30"/>
      <c r="U17" s="30"/>
    </row>
    <row r="18" spans="1:21" ht="15.75" customHeight="1">
      <c r="A18" s="80" t="s">
        <v>113</v>
      </c>
      <c r="B18" s="167" t="s">
        <v>112</v>
      </c>
      <c r="C18" s="82">
        <v>200</v>
      </c>
      <c r="D18" s="83">
        <v>4.2</v>
      </c>
      <c r="E18" s="83">
        <v>4</v>
      </c>
      <c r="F18" s="83">
        <v>17.600000000000001</v>
      </c>
      <c r="G18" s="84">
        <v>130.19999999999999</v>
      </c>
      <c r="H18" s="461"/>
      <c r="I18" s="131" t="s">
        <v>163</v>
      </c>
      <c r="J18" s="123">
        <v>150</v>
      </c>
      <c r="K18" s="261">
        <v>3.1</v>
      </c>
      <c r="L18" s="261">
        <v>2.9</v>
      </c>
      <c r="M18" s="261">
        <v>13.2</v>
      </c>
      <c r="N18" s="116">
        <v>97.7</v>
      </c>
      <c r="P18" s="30"/>
      <c r="Q18" s="30"/>
      <c r="R18" s="30"/>
      <c r="S18" s="30"/>
      <c r="T18" s="30"/>
      <c r="U18" s="30"/>
    </row>
    <row r="19" spans="1:21" ht="15.75" customHeight="1">
      <c r="A19" s="100" t="s">
        <v>293</v>
      </c>
      <c r="B19" s="74" t="s">
        <v>292</v>
      </c>
      <c r="C19" s="83">
        <v>180</v>
      </c>
      <c r="D19" s="83">
        <v>13.5</v>
      </c>
      <c r="E19" s="83">
        <v>12.9</v>
      </c>
      <c r="F19" s="83">
        <v>16.3</v>
      </c>
      <c r="G19" s="84">
        <v>257.39999999999998</v>
      </c>
      <c r="H19" s="461"/>
      <c r="I19" s="96" t="s">
        <v>294</v>
      </c>
      <c r="J19" s="97">
        <v>150</v>
      </c>
      <c r="K19" s="97">
        <v>11.2</v>
      </c>
      <c r="L19" s="97">
        <v>10.8</v>
      </c>
      <c r="M19" s="97">
        <v>13.6</v>
      </c>
      <c r="N19" s="171">
        <v>215.2</v>
      </c>
      <c r="P19" s="30"/>
      <c r="Q19" s="30"/>
      <c r="R19" s="30"/>
      <c r="S19" s="30"/>
      <c r="T19" s="30"/>
      <c r="U19" s="30"/>
    </row>
    <row r="20" spans="1:21" ht="15.75" customHeight="1">
      <c r="A20" s="80" t="s">
        <v>233</v>
      </c>
      <c r="B20" s="146" t="s">
        <v>234</v>
      </c>
      <c r="C20" s="82">
        <v>200</v>
      </c>
      <c r="D20" s="83">
        <v>0.1</v>
      </c>
      <c r="E20" s="83">
        <v>0</v>
      </c>
      <c r="F20" s="83">
        <v>14.8</v>
      </c>
      <c r="G20" s="84">
        <v>61.6</v>
      </c>
      <c r="H20" s="461"/>
      <c r="I20" s="80" t="s">
        <v>233</v>
      </c>
      <c r="J20" s="82">
        <v>150</v>
      </c>
      <c r="K20" s="83">
        <v>7.0000000000000007E-2</v>
      </c>
      <c r="L20" s="83">
        <v>0</v>
      </c>
      <c r="M20" s="83">
        <v>12</v>
      </c>
      <c r="N20" s="84">
        <v>46.3</v>
      </c>
      <c r="P20" s="31"/>
      <c r="Q20" s="35"/>
      <c r="R20" s="35"/>
      <c r="S20" s="35"/>
      <c r="T20" s="35"/>
      <c r="U20" s="30"/>
    </row>
    <row r="21" spans="1:21" ht="15.75" customHeight="1">
      <c r="A21" s="80" t="s">
        <v>41</v>
      </c>
      <c r="B21" s="98" t="s">
        <v>9</v>
      </c>
      <c r="C21" s="82">
        <v>40</v>
      </c>
      <c r="D21" s="83">
        <v>2.64</v>
      </c>
      <c r="E21" s="83">
        <v>0.72</v>
      </c>
      <c r="F21" s="83">
        <v>25.08</v>
      </c>
      <c r="G21" s="84">
        <v>65.16</v>
      </c>
      <c r="H21" s="461"/>
      <c r="I21" s="80" t="s">
        <v>41</v>
      </c>
      <c r="J21" s="82">
        <v>25</v>
      </c>
      <c r="K21" s="83">
        <v>1.6</v>
      </c>
      <c r="L21" s="83">
        <v>0.3</v>
      </c>
      <c r="M21" s="83">
        <v>10.4</v>
      </c>
      <c r="N21" s="84">
        <v>45.2</v>
      </c>
      <c r="P21" s="55"/>
      <c r="Q21" s="35"/>
      <c r="R21" s="35"/>
      <c r="S21" s="35"/>
      <c r="T21" s="35"/>
      <c r="U21" s="30"/>
    </row>
    <row r="22" spans="1:21" ht="15.75" customHeight="1">
      <c r="A22" s="80" t="s">
        <v>64</v>
      </c>
      <c r="B22" s="98" t="s">
        <v>188</v>
      </c>
      <c r="C22" s="82">
        <v>30</v>
      </c>
      <c r="D22" s="83">
        <v>2.2799999999999998</v>
      </c>
      <c r="E22" s="83">
        <v>0.27</v>
      </c>
      <c r="F22" s="83">
        <v>15.03</v>
      </c>
      <c r="G22" s="84">
        <v>69.3</v>
      </c>
      <c r="H22" s="461"/>
      <c r="I22" s="80" t="s">
        <v>64</v>
      </c>
      <c r="J22" s="82">
        <v>30</v>
      </c>
      <c r="K22" s="83">
        <v>1.5</v>
      </c>
      <c r="L22" s="83">
        <v>0.1</v>
      </c>
      <c r="M22" s="83">
        <v>10</v>
      </c>
      <c r="N22" s="84">
        <v>46.2</v>
      </c>
      <c r="P22" s="55"/>
      <c r="Q22" s="35"/>
      <c r="R22" s="35"/>
      <c r="S22" s="35"/>
      <c r="T22" s="35"/>
      <c r="U22" s="30"/>
    </row>
    <row r="23" spans="1:21" ht="15.75" customHeight="1">
      <c r="A23" s="187"/>
      <c r="B23" s="188" t="s">
        <v>3</v>
      </c>
      <c r="C23" s="220">
        <f>SUM(C16,C18:C22)</f>
        <v>695</v>
      </c>
      <c r="D23" s="220">
        <f>SUM(D16,D18:D22)</f>
        <v>23.220000000000002</v>
      </c>
      <c r="E23" s="220">
        <f>SUM(E16,E18:E22)</f>
        <v>17.97</v>
      </c>
      <c r="F23" s="220">
        <f>SUM(F16,F18:F22)</f>
        <v>91.11</v>
      </c>
      <c r="G23" s="397">
        <f>SUM(G16,G18:G22)</f>
        <v>594.45999999999992</v>
      </c>
      <c r="H23" s="461"/>
      <c r="I23" s="191"/>
      <c r="J23" s="189">
        <f>SUM(J16,J18:J22)</f>
        <v>540</v>
      </c>
      <c r="K23" s="189">
        <f>SUM(K16,K18:K22)</f>
        <v>17.87</v>
      </c>
      <c r="L23" s="189">
        <f>SUM(L16,L18:L22)</f>
        <v>14.17</v>
      </c>
      <c r="M23" s="189">
        <f>SUM(M16,M18:M22)</f>
        <v>61.199999999999996</v>
      </c>
      <c r="N23" s="190">
        <f>SUM(N16,N18:N22)</f>
        <v>460</v>
      </c>
      <c r="P23" s="30"/>
      <c r="Q23" s="30"/>
      <c r="R23" s="30"/>
      <c r="S23" s="30"/>
      <c r="T23" s="30"/>
      <c r="U23" s="30"/>
    </row>
    <row r="24" spans="1:21" ht="15.75" customHeight="1" thickBot="1">
      <c r="A24" s="192"/>
      <c r="B24" s="193" t="s">
        <v>3</v>
      </c>
      <c r="C24" s="194">
        <f>SUM(C17:C22)</f>
        <v>700</v>
      </c>
      <c r="D24" s="194">
        <f>SUM(D17:D22)</f>
        <v>23.320000000000004</v>
      </c>
      <c r="E24" s="194">
        <f>SUM(E17:E22)</f>
        <v>22.29</v>
      </c>
      <c r="F24" s="194">
        <f>SUM(F17:F22)</f>
        <v>93.31</v>
      </c>
      <c r="G24" s="195">
        <f>SUM(G17:G22)</f>
        <v>646.65999999999985</v>
      </c>
      <c r="H24" s="461"/>
      <c r="I24" s="192"/>
      <c r="J24" s="194">
        <f>SUM(J17:J22)</f>
        <v>545</v>
      </c>
      <c r="K24" s="194">
        <f>SUM(K17:K22)</f>
        <v>17.87</v>
      </c>
      <c r="L24" s="194">
        <f>SUM(L17:L22)</f>
        <v>17.000000000000004</v>
      </c>
      <c r="M24" s="194">
        <f>SUM(M17:M22)</f>
        <v>62.8</v>
      </c>
      <c r="N24" s="195">
        <f>SUM(N17:N22)</f>
        <v>494.9</v>
      </c>
    </row>
    <row r="25" spans="1:21" ht="14.25" customHeight="1" thickBot="1">
      <c r="A25" s="72"/>
      <c r="B25" s="426" t="s">
        <v>51</v>
      </c>
      <c r="C25" s="426"/>
      <c r="D25" s="426"/>
      <c r="E25" s="426"/>
      <c r="F25" s="426"/>
      <c r="G25" s="427"/>
      <c r="H25" s="461"/>
      <c r="I25" s="434" t="s">
        <v>51</v>
      </c>
      <c r="J25" s="426"/>
      <c r="K25" s="426"/>
      <c r="L25" s="426"/>
      <c r="M25" s="426"/>
      <c r="N25" s="427"/>
    </row>
    <row r="26" spans="1:21" ht="14.25" customHeight="1">
      <c r="A26" s="89" t="s">
        <v>262</v>
      </c>
      <c r="B26" s="90" t="s">
        <v>260</v>
      </c>
      <c r="C26" s="92">
        <v>120</v>
      </c>
      <c r="D26" s="92">
        <v>10.9</v>
      </c>
      <c r="E26" s="92">
        <v>3.6</v>
      </c>
      <c r="F26" s="92">
        <v>10.199999999999999</v>
      </c>
      <c r="G26" s="93">
        <v>145.19999999999999</v>
      </c>
      <c r="H26" s="461"/>
      <c r="I26" s="103" t="s">
        <v>261</v>
      </c>
      <c r="J26" s="156">
        <v>80</v>
      </c>
      <c r="K26" s="92">
        <v>7.3</v>
      </c>
      <c r="L26" s="92">
        <v>2.5</v>
      </c>
      <c r="M26" s="92">
        <v>6.8</v>
      </c>
      <c r="N26" s="93">
        <v>98.5</v>
      </c>
    </row>
    <row r="27" spans="1:21" ht="14.25" customHeight="1">
      <c r="A27" s="80" t="s">
        <v>68</v>
      </c>
      <c r="B27" s="98" t="s">
        <v>54</v>
      </c>
      <c r="C27" s="82">
        <v>200</v>
      </c>
      <c r="D27" s="83">
        <v>0.04</v>
      </c>
      <c r="E27" s="83">
        <v>0</v>
      </c>
      <c r="F27" s="83">
        <v>9.3000000000000007</v>
      </c>
      <c r="G27" s="84">
        <v>39.4</v>
      </c>
      <c r="H27" s="461"/>
      <c r="I27" s="80" t="s">
        <v>161</v>
      </c>
      <c r="J27" s="147">
        <v>150</v>
      </c>
      <c r="K27" s="83">
        <v>0.03</v>
      </c>
      <c r="L27" s="83">
        <v>0</v>
      </c>
      <c r="M27" s="83">
        <v>6.7</v>
      </c>
      <c r="N27" s="84">
        <v>28.8</v>
      </c>
    </row>
    <row r="28" spans="1:21" ht="14.25" customHeight="1">
      <c r="A28" s="80" t="s">
        <v>73</v>
      </c>
      <c r="B28" s="98" t="s">
        <v>78</v>
      </c>
      <c r="C28" s="82">
        <v>25</v>
      </c>
      <c r="D28" s="83">
        <v>0.8</v>
      </c>
      <c r="E28" s="83">
        <v>0.7</v>
      </c>
      <c r="F28" s="83">
        <v>56.6</v>
      </c>
      <c r="G28" s="84">
        <v>152</v>
      </c>
      <c r="H28" s="461"/>
      <c r="I28" s="148" t="s">
        <v>49</v>
      </c>
      <c r="J28" s="83">
        <v>15</v>
      </c>
      <c r="K28" s="83">
        <v>0.4</v>
      </c>
      <c r="L28" s="83">
        <v>0</v>
      </c>
      <c r="M28" s="83">
        <v>39.25</v>
      </c>
      <c r="N28" s="149">
        <v>152</v>
      </c>
    </row>
    <row r="29" spans="1:21" ht="14.25" customHeight="1">
      <c r="A29" s="318"/>
      <c r="B29" s="250" t="s">
        <v>3</v>
      </c>
      <c r="C29" s="223">
        <f>SUM(C26:C28)</f>
        <v>345</v>
      </c>
      <c r="D29" s="223">
        <f t="shared" ref="D29:G29" si="2">SUM(D26:D28)</f>
        <v>11.74</v>
      </c>
      <c r="E29" s="223">
        <f t="shared" si="2"/>
        <v>4.3</v>
      </c>
      <c r="F29" s="223">
        <f t="shared" si="2"/>
        <v>76.099999999999994</v>
      </c>
      <c r="G29" s="224">
        <f t="shared" si="2"/>
        <v>336.6</v>
      </c>
      <c r="H29" s="461"/>
      <c r="I29" s="318"/>
      <c r="J29" s="223">
        <f>SUM(J26:J28)</f>
        <v>245</v>
      </c>
      <c r="K29" s="223">
        <f t="shared" ref="K29:N29" si="3">SUM(K26:K28)</f>
        <v>7.73</v>
      </c>
      <c r="L29" s="223">
        <f t="shared" si="3"/>
        <v>2.5</v>
      </c>
      <c r="M29" s="223">
        <f t="shared" si="3"/>
        <v>52.75</v>
      </c>
      <c r="N29" s="224">
        <f t="shared" si="3"/>
        <v>279.3</v>
      </c>
    </row>
    <row r="30" spans="1:21" ht="14.25" customHeight="1">
      <c r="A30" s="252"/>
      <c r="B30" s="251" t="s">
        <v>10</v>
      </c>
      <c r="C30" s="225">
        <f>C11+C14+C23+C29</f>
        <v>1590</v>
      </c>
      <c r="D30" s="225">
        <f t="shared" ref="D30:G30" si="4">D11+D14+D23+D29</f>
        <v>50.81</v>
      </c>
      <c r="E30" s="225">
        <f t="shared" si="4"/>
        <v>44.009999999999991</v>
      </c>
      <c r="F30" s="225">
        <f t="shared" si="4"/>
        <v>217.1</v>
      </c>
      <c r="G30" s="226">
        <f t="shared" si="4"/>
        <v>1421.44</v>
      </c>
      <c r="H30" s="461"/>
      <c r="I30" s="252"/>
      <c r="J30" s="225">
        <f>J11+J14+J23+J29</f>
        <v>1241</v>
      </c>
      <c r="K30" s="225">
        <f>K11+K14+K23+K29</f>
        <v>39.299999999999997</v>
      </c>
      <c r="L30" s="225">
        <f>L11+L14+L23+L29</f>
        <v>36.56</v>
      </c>
      <c r="M30" s="225">
        <f>M11+M14+M23+M29</f>
        <v>151.54999999999998</v>
      </c>
      <c r="N30" s="226">
        <f>N11+N14+N23+N29</f>
        <v>1165.2</v>
      </c>
    </row>
    <row r="31" spans="1:21" ht="14.25" customHeight="1" thickBot="1">
      <c r="A31" s="253"/>
      <c r="B31" s="254" t="s">
        <v>10</v>
      </c>
      <c r="C31" s="227">
        <f>C11+C14+C24+C29</f>
        <v>1595</v>
      </c>
      <c r="D31" s="227">
        <f>D11+D14+D24+D29</f>
        <v>50.910000000000004</v>
      </c>
      <c r="E31" s="227">
        <f>E11+E14+E24+E29</f>
        <v>48.33</v>
      </c>
      <c r="F31" s="227">
        <f>F11+F14+F24+F29</f>
        <v>219.3</v>
      </c>
      <c r="G31" s="228">
        <f>G11+G14+G24+G29</f>
        <v>1473.6399999999999</v>
      </c>
      <c r="H31" s="461"/>
      <c r="I31" s="253"/>
      <c r="J31" s="227">
        <f>J11+J14+J24+J29</f>
        <v>1246</v>
      </c>
      <c r="K31" s="227">
        <f>K11+K14+K24+K29</f>
        <v>39.299999999999997</v>
      </c>
      <c r="L31" s="227">
        <f>L11+L14+L24+L29</f>
        <v>39.39</v>
      </c>
      <c r="M31" s="227">
        <f>M11+M14+M24+M29</f>
        <v>153.14999999999998</v>
      </c>
      <c r="N31" s="228">
        <f>N11+N14+N24+N29</f>
        <v>1200.0999999999999</v>
      </c>
    </row>
    <row r="32" spans="1:21" ht="14.25" customHeight="1" thickBot="1">
      <c r="A32" s="106"/>
      <c r="B32" s="269" t="s">
        <v>31</v>
      </c>
      <c r="C32" s="270"/>
      <c r="D32" s="229">
        <v>54</v>
      </c>
      <c r="E32" s="229">
        <v>60</v>
      </c>
      <c r="F32" s="229">
        <v>261</v>
      </c>
      <c r="G32" s="230">
        <v>1800</v>
      </c>
      <c r="H32" s="461"/>
      <c r="I32" s="106"/>
      <c r="J32" s="270"/>
      <c r="K32" s="229">
        <v>42</v>
      </c>
      <c r="L32" s="229">
        <v>47</v>
      </c>
      <c r="M32" s="229">
        <v>203</v>
      </c>
      <c r="N32" s="230">
        <v>1400</v>
      </c>
    </row>
    <row r="33" spans="1:14" ht="14.25" customHeight="1">
      <c r="A33" s="107"/>
      <c r="B33" s="455" t="s">
        <v>11</v>
      </c>
      <c r="C33" s="279"/>
      <c r="D33" s="370">
        <f>D30-D32</f>
        <v>-3.1899999999999977</v>
      </c>
      <c r="E33" s="231">
        <f>E30-E32</f>
        <v>-15.990000000000009</v>
      </c>
      <c r="F33" s="231">
        <f>F30-F32</f>
        <v>-43.900000000000006</v>
      </c>
      <c r="G33" s="371">
        <f>G30-G32</f>
        <v>-378.55999999999995</v>
      </c>
      <c r="H33" s="461"/>
      <c r="I33" s="107"/>
      <c r="J33" s="279"/>
      <c r="K33" s="370">
        <f>K30-K32</f>
        <v>-2.7000000000000028</v>
      </c>
      <c r="L33" s="231">
        <f>L30-L32</f>
        <v>-10.439999999999998</v>
      </c>
      <c r="M33" s="231">
        <f>M30-M32</f>
        <v>-51.450000000000017</v>
      </c>
      <c r="N33" s="371">
        <f>N30-N32</f>
        <v>-234.79999999999995</v>
      </c>
    </row>
    <row r="34" spans="1:14" ht="14.25" customHeight="1" thickBot="1">
      <c r="A34" s="109"/>
      <c r="B34" s="456"/>
      <c r="C34" s="280"/>
      <c r="D34" s="372">
        <f>D31-D32</f>
        <v>-3.0899999999999963</v>
      </c>
      <c r="E34" s="232">
        <f>E31-E32</f>
        <v>-11.670000000000002</v>
      </c>
      <c r="F34" s="232">
        <f>F31-F32</f>
        <v>-41.699999999999989</v>
      </c>
      <c r="G34" s="373">
        <f>G31-G32</f>
        <v>-326.36000000000013</v>
      </c>
      <c r="H34" s="461"/>
      <c r="I34" s="109"/>
      <c r="J34" s="280"/>
      <c r="K34" s="372">
        <f>K31-K32</f>
        <v>-2.7000000000000028</v>
      </c>
      <c r="L34" s="232">
        <f>L31-L32</f>
        <v>-7.6099999999999994</v>
      </c>
      <c r="M34" s="232">
        <f>M31-M32</f>
        <v>-49.850000000000023</v>
      </c>
      <c r="N34" s="373">
        <f>N31-N32</f>
        <v>-199.90000000000009</v>
      </c>
    </row>
    <row r="35" spans="1:14" ht="14.25" customHeight="1">
      <c r="A35" s="439" t="s">
        <v>152</v>
      </c>
      <c r="B35" s="440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</row>
    <row r="36" spans="1:14" ht="14.25" customHeight="1" thickBot="1">
      <c r="A36" s="441" t="s">
        <v>153</v>
      </c>
      <c r="B36" s="442"/>
      <c r="C36" s="233"/>
      <c r="D36" s="205"/>
      <c r="E36" s="205"/>
      <c r="F36" s="205"/>
      <c r="G36" s="205"/>
      <c r="H36" s="205"/>
      <c r="I36" s="205"/>
      <c r="J36" s="207"/>
      <c r="K36" s="207"/>
      <c r="L36" s="207"/>
      <c r="M36" s="207"/>
      <c r="N36" s="207"/>
    </row>
  </sheetData>
  <mergeCells count="25">
    <mergeCell ref="A35:B35"/>
    <mergeCell ref="A36:B36"/>
    <mergeCell ref="B12:G12"/>
    <mergeCell ref="I12:N12"/>
    <mergeCell ref="B15:G15"/>
    <mergeCell ref="I15:N15"/>
    <mergeCell ref="B25:G25"/>
    <mergeCell ref="I25:N25"/>
    <mergeCell ref="B33:B34"/>
    <mergeCell ref="B1:N1"/>
    <mergeCell ref="B2:N2"/>
    <mergeCell ref="A3:G3"/>
    <mergeCell ref="H3:H34"/>
    <mergeCell ref="I3:N3"/>
    <mergeCell ref="A4:A5"/>
    <mergeCell ref="B4:B5"/>
    <mergeCell ref="C4:C5"/>
    <mergeCell ref="D4:F4"/>
    <mergeCell ref="G4:G5"/>
    <mergeCell ref="I4:I5"/>
    <mergeCell ref="J4:J5"/>
    <mergeCell ref="K4:M4"/>
    <mergeCell ref="N4:N5"/>
    <mergeCell ref="B6:G6"/>
    <mergeCell ref="I6:N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B26" sqref="B26"/>
    </sheetView>
  </sheetViews>
  <sheetFormatPr defaultColWidth="9.109375" defaultRowHeight="14.4"/>
  <cols>
    <col min="1" max="1" width="8.5546875" style="41" customWidth="1"/>
    <col min="2" max="2" width="30" style="1" customWidth="1"/>
    <col min="3" max="3" width="8.44140625" style="1" customWidth="1"/>
    <col min="4" max="5" width="8" style="1" customWidth="1"/>
    <col min="6" max="6" width="9.44140625" style="1" customWidth="1"/>
    <col min="7" max="7" width="10.33203125" style="1" customWidth="1"/>
    <col min="8" max="8" width="4.44140625" style="1" customWidth="1"/>
    <col min="9" max="9" width="10.109375" style="1" bestFit="1" customWidth="1"/>
    <col min="10" max="10" width="8.33203125" style="41" customWidth="1"/>
    <col min="11" max="13" width="9.109375" style="41"/>
    <col min="14" max="14" width="10.33203125" style="41" customWidth="1"/>
    <col min="15" max="16384" width="9.109375" style="41"/>
  </cols>
  <sheetData>
    <row r="1" spans="1:14">
      <c r="B1" s="415" t="s">
        <v>12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>
      <c r="B2" s="428" t="s">
        <v>30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14" ht="2.25" customHeight="1" thickBot="1">
      <c r="H3" s="54"/>
    </row>
    <row r="4" spans="1:14" ht="20.25" customHeight="1">
      <c r="A4" s="436" t="s">
        <v>138</v>
      </c>
      <c r="B4" s="437"/>
      <c r="C4" s="437"/>
      <c r="D4" s="437"/>
      <c r="E4" s="437"/>
      <c r="F4" s="437"/>
      <c r="G4" s="438"/>
      <c r="H4" s="460"/>
      <c r="I4" s="436" t="s">
        <v>239</v>
      </c>
      <c r="J4" s="437"/>
      <c r="K4" s="437"/>
      <c r="L4" s="437"/>
      <c r="M4" s="437"/>
      <c r="N4" s="438"/>
    </row>
    <row r="5" spans="1:14" ht="15" customHeight="1">
      <c r="A5" s="435" t="s">
        <v>33</v>
      </c>
      <c r="B5" s="429" t="s">
        <v>24</v>
      </c>
      <c r="C5" s="430" t="s">
        <v>16</v>
      </c>
      <c r="D5" s="431" t="s">
        <v>0</v>
      </c>
      <c r="E5" s="431"/>
      <c r="F5" s="431"/>
      <c r="G5" s="432" t="s">
        <v>20</v>
      </c>
      <c r="H5" s="460"/>
      <c r="I5" s="435" t="s">
        <v>33</v>
      </c>
      <c r="J5" s="430" t="s">
        <v>16</v>
      </c>
      <c r="K5" s="431" t="s">
        <v>0</v>
      </c>
      <c r="L5" s="431"/>
      <c r="M5" s="431"/>
      <c r="N5" s="432" t="s">
        <v>20</v>
      </c>
    </row>
    <row r="6" spans="1:14" ht="26.25" customHeight="1">
      <c r="A6" s="435"/>
      <c r="B6" s="429"/>
      <c r="C6" s="430"/>
      <c r="D6" s="367" t="s">
        <v>17</v>
      </c>
      <c r="E6" s="367" t="s">
        <v>18</v>
      </c>
      <c r="F6" s="367" t="s">
        <v>19</v>
      </c>
      <c r="G6" s="432"/>
      <c r="H6" s="460"/>
      <c r="I6" s="435"/>
      <c r="J6" s="430"/>
      <c r="K6" s="367" t="s">
        <v>17</v>
      </c>
      <c r="L6" s="367" t="s">
        <v>18</v>
      </c>
      <c r="M6" s="367" t="s">
        <v>19</v>
      </c>
      <c r="N6" s="432"/>
    </row>
    <row r="7" spans="1:14" ht="15" thickBot="1">
      <c r="A7" s="69"/>
      <c r="B7" s="424" t="s">
        <v>1</v>
      </c>
      <c r="C7" s="424"/>
      <c r="D7" s="424"/>
      <c r="E7" s="424"/>
      <c r="F7" s="424"/>
      <c r="G7" s="425"/>
      <c r="H7" s="460"/>
      <c r="I7" s="433" t="s">
        <v>1</v>
      </c>
      <c r="J7" s="424"/>
      <c r="K7" s="424"/>
      <c r="L7" s="424"/>
      <c r="M7" s="424"/>
      <c r="N7" s="425"/>
    </row>
    <row r="8" spans="1:14" ht="27" customHeight="1">
      <c r="A8" s="315" t="s">
        <v>87</v>
      </c>
      <c r="B8" s="314" t="s">
        <v>251</v>
      </c>
      <c r="C8" s="313">
        <v>180</v>
      </c>
      <c r="D8" s="313">
        <v>4.3</v>
      </c>
      <c r="E8" s="313">
        <v>5.7</v>
      </c>
      <c r="F8" s="313">
        <v>21.7</v>
      </c>
      <c r="G8" s="316">
        <v>170.6</v>
      </c>
      <c r="H8" s="460"/>
      <c r="I8" s="73" t="s">
        <v>87</v>
      </c>
      <c r="J8" s="78">
        <v>180</v>
      </c>
      <c r="K8" s="78">
        <v>4.3</v>
      </c>
      <c r="L8" s="78">
        <v>5.7</v>
      </c>
      <c r="M8" s="78">
        <v>21.7</v>
      </c>
      <c r="N8" s="79">
        <v>170.6</v>
      </c>
    </row>
    <row r="9" spans="1:14">
      <c r="A9" s="59" t="s">
        <v>137</v>
      </c>
      <c r="B9" s="43" t="s">
        <v>22</v>
      </c>
      <c r="C9" s="52">
        <v>180</v>
      </c>
      <c r="D9" s="52">
        <v>2.7</v>
      </c>
      <c r="E9" s="52">
        <v>2.8</v>
      </c>
      <c r="F9" s="52">
        <v>13.5</v>
      </c>
      <c r="G9" s="58">
        <v>100.6</v>
      </c>
      <c r="H9" s="460"/>
      <c r="I9" s="80" t="s">
        <v>250</v>
      </c>
      <c r="J9" s="83">
        <v>150</v>
      </c>
      <c r="K9" s="83">
        <v>0.9</v>
      </c>
      <c r="L9" s="83">
        <v>1.06</v>
      </c>
      <c r="M9" s="83">
        <v>8.4</v>
      </c>
      <c r="N9" s="84">
        <v>50.5</v>
      </c>
    </row>
    <row r="10" spans="1:14" ht="15.75" customHeight="1">
      <c r="A10" s="80" t="s">
        <v>220</v>
      </c>
      <c r="B10" s="74" t="s">
        <v>48</v>
      </c>
      <c r="C10" s="82">
        <v>40</v>
      </c>
      <c r="D10" s="83">
        <v>2.2999999999999998</v>
      </c>
      <c r="E10" s="83">
        <v>5.8</v>
      </c>
      <c r="F10" s="83">
        <v>16</v>
      </c>
      <c r="G10" s="84">
        <v>115.3</v>
      </c>
      <c r="H10" s="460"/>
      <c r="I10" s="80" t="s">
        <v>192</v>
      </c>
      <c r="J10" s="83">
        <v>31</v>
      </c>
      <c r="K10" s="83">
        <v>1.9</v>
      </c>
      <c r="L10" s="83">
        <v>5.6</v>
      </c>
      <c r="M10" s="83">
        <v>13.3</v>
      </c>
      <c r="N10" s="84">
        <v>103.6</v>
      </c>
    </row>
    <row r="11" spans="1:14" ht="15" thickBot="1">
      <c r="A11" s="85"/>
      <c r="B11" s="86" t="s">
        <v>3</v>
      </c>
      <c r="C11" s="87">
        <f>SUM(C8:C10)</f>
        <v>400</v>
      </c>
      <c r="D11" s="87">
        <f t="shared" ref="D11:G11" si="0">SUM(D8:D10)</f>
        <v>9.3000000000000007</v>
      </c>
      <c r="E11" s="87">
        <f t="shared" si="0"/>
        <v>14.3</v>
      </c>
      <c r="F11" s="87">
        <f t="shared" si="0"/>
        <v>51.2</v>
      </c>
      <c r="G11" s="88">
        <f t="shared" si="0"/>
        <v>386.5</v>
      </c>
      <c r="H11" s="460"/>
      <c r="I11" s="85"/>
      <c r="J11" s="87">
        <f>SUM(J8:J10)</f>
        <v>361</v>
      </c>
      <c r="K11" s="87">
        <f t="shared" ref="K11:N11" si="1">SUM(K8:K10)</f>
        <v>7.1</v>
      </c>
      <c r="L11" s="87">
        <f t="shared" si="1"/>
        <v>12.36</v>
      </c>
      <c r="M11" s="87">
        <f t="shared" si="1"/>
        <v>43.400000000000006</v>
      </c>
      <c r="N11" s="88">
        <f t="shared" si="1"/>
        <v>324.7</v>
      </c>
    </row>
    <row r="12" spans="1:14" ht="15" thickBot="1">
      <c r="A12" s="72"/>
      <c r="B12" s="426" t="s">
        <v>4</v>
      </c>
      <c r="C12" s="426"/>
      <c r="D12" s="426"/>
      <c r="E12" s="426"/>
      <c r="F12" s="426"/>
      <c r="G12" s="427"/>
      <c r="H12" s="460"/>
      <c r="I12" s="434" t="s">
        <v>4</v>
      </c>
      <c r="J12" s="426"/>
      <c r="K12" s="426"/>
      <c r="L12" s="426"/>
      <c r="M12" s="426"/>
      <c r="N12" s="427"/>
    </row>
    <row r="13" spans="1:14">
      <c r="A13" s="89" t="s">
        <v>62</v>
      </c>
      <c r="B13" s="90" t="s">
        <v>52</v>
      </c>
      <c r="C13" s="91">
        <v>180</v>
      </c>
      <c r="D13" s="92">
        <v>0.5</v>
      </c>
      <c r="E13" s="92">
        <v>0.1</v>
      </c>
      <c r="F13" s="92">
        <v>10.1</v>
      </c>
      <c r="G13" s="93">
        <v>46</v>
      </c>
      <c r="H13" s="460"/>
      <c r="I13" s="89" t="s">
        <v>140</v>
      </c>
      <c r="J13" s="91">
        <v>150</v>
      </c>
      <c r="K13" s="92">
        <v>0.75</v>
      </c>
      <c r="L13" s="92">
        <v>0.15</v>
      </c>
      <c r="M13" s="92">
        <v>15.1</v>
      </c>
      <c r="N13" s="93">
        <v>69</v>
      </c>
    </row>
    <row r="14" spans="1:14" ht="15" thickBot="1">
      <c r="A14" s="85"/>
      <c r="B14" s="86" t="s">
        <v>3</v>
      </c>
      <c r="C14" s="87">
        <f>SUM(C13)</f>
        <v>180</v>
      </c>
      <c r="D14" s="87">
        <f>SUM(D13)</f>
        <v>0.5</v>
      </c>
      <c r="E14" s="87">
        <f>SUM(E13)</f>
        <v>0.1</v>
      </c>
      <c r="F14" s="87">
        <f>SUM(F13)</f>
        <v>10.1</v>
      </c>
      <c r="G14" s="88">
        <f>SUM(G13)</f>
        <v>46</v>
      </c>
      <c r="H14" s="460"/>
      <c r="I14" s="85"/>
      <c r="J14" s="94">
        <f>SUM(J13)</f>
        <v>150</v>
      </c>
      <c r="K14" s="94">
        <f>SUM(K13)</f>
        <v>0.75</v>
      </c>
      <c r="L14" s="87">
        <f>SUM(L13)</f>
        <v>0.15</v>
      </c>
      <c r="M14" s="87">
        <f>SUM(M13)</f>
        <v>15.1</v>
      </c>
      <c r="N14" s="88">
        <f>SUM(N13)</f>
        <v>69</v>
      </c>
    </row>
    <row r="15" spans="1:14" ht="15" thickBot="1">
      <c r="A15" s="72"/>
      <c r="B15" s="426" t="s">
        <v>5</v>
      </c>
      <c r="C15" s="426"/>
      <c r="D15" s="426"/>
      <c r="E15" s="426"/>
      <c r="F15" s="426"/>
      <c r="G15" s="427"/>
      <c r="H15" s="460"/>
      <c r="I15" s="434" t="s">
        <v>5</v>
      </c>
      <c r="J15" s="426"/>
      <c r="K15" s="426"/>
      <c r="L15" s="426"/>
      <c r="M15" s="426"/>
      <c r="N15" s="427"/>
    </row>
    <row r="16" spans="1:14" ht="27" customHeight="1">
      <c r="A16" s="73" t="s">
        <v>290</v>
      </c>
      <c r="B16" s="76" t="s">
        <v>291</v>
      </c>
      <c r="C16" s="78">
        <v>50</v>
      </c>
      <c r="D16" s="78">
        <v>0.56000000000000005</v>
      </c>
      <c r="E16" s="78">
        <v>3.4</v>
      </c>
      <c r="F16" s="78">
        <v>6.4</v>
      </c>
      <c r="G16" s="79">
        <v>53.8</v>
      </c>
      <c r="H16" s="460"/>
      <c r="I16" s="385"/>
      <c r="J16" s="408"/>
      <c r="K16" s="408"/>
      <c r="L16" s="408"/>
      <c r="M16" s="408"/>
      <c r="N16" s="409"/>
    </row>
    <row r="17" spans="1:14" ht="13.5" customHeight="1">
      <c r="A17" s="80" t="s">
        <v>109</v>
      </c>
      <c r="B17" s="81" t="s">
        <v>108</v>
      </c>
      <c r="C17" s="82">
        <v>200</v>
      </c>
      <c r="D17" s="83">
        <v>1.4</v>
      </c>
      <c r="E17" s="83">
        <v>5.4</v>
      </c>
      <c r="F17" s="83">
        <v>9.4</v>
      </c>
      <c r="G17" s="84">
        <v>100.2</v>
      </c>
      <c r="H17" s="460"/>
      <c r="I17" s="185" t="s">
        <v>215</v>
      </c>
      <c r="J17" s="186">
        <v>150</v>
      </c>
      <c r="K17" s="165">
        <v>1.3</v>
      </c>
      <c r="L17" s="165">
        <v>2.2999999999999998</v>
      </c>
      <c r="M17" s="165">
        <v>9.1</v>
      </c>
      <c r="N17" s="166">
        <v>66.7</v>
      </c>
    </row>
    <row r="18" spans="1:14" ht="14.25" customHeight="1">
      <c r="A18" s="80" t="s">
        <v>255</v>
      </c>
      <c r="B18" s="81" t="s">
        <v>130</v>
      </c>
      <c r="C18" s="82">
        <v>80</v>
      </c>
      <c r="D18" s="83">
        <v>11.6</v>
      </c>
      <c r="E18" s="83">
        <v>5.2</v>
      </c>
      <c r="F18" s="83">
        <v>0.6</v>
      </c>
      <c r="G18" s="84">
        <v>105.8</v>
      </c>
      <c r="H18" s="460"/>
      <c r="I18" s="96" t="s">
        <v>227</v>
      </c>
      <c r="J18" s="97">
        <v>50</v>
      </c>
      <c r="K18" s="83">
        <v>6.6</v>
      </c>
      <c r="L18" s="83">
        <v>7.7</v>
      </c>
      <c r="M18" s="83">
        <v>1.3</v>
      </c>
      <c r="N18" s="84">
        <v>113.3</v>
      </c>
    </row>
    <row r="19" spans="1:14" ht="14.25" customHeight="1">
      <c r="A19" s="80" t="s">
        <v>135</v>
      </c>
      <c r="B19" s="98" t="s">
        <v>136</v>
      </c>
      <c r="C19" s="82">
        <v>130</v>
      </c>
      <c r="D19" s="83">
        <v>2.2999999999999998</v>
      </c>
      <c r="E19" s="83">
        <v>3.5</v>
      </c>
      <c r="F19" s="83">
        <v>21.4</v>
      </c>
      <c r="G19" s="84">
        <v>136.30000000000001</v>
      </c>
      <c r="H19" s="460"/>
      <c r="I19" s="206" t="s">
        <v>228</v>
      </c>
      <c r="J19" s="83">
        <v>110</v>
      </c>
      <c r="K19" s="83">
        <v>2</v>
      </c>
      <c r="L19" s="83">
        <v>2.7</v>
      </c>
      <c r="M19" s="83">
        <v>18.2</v>
      </c>
      <c r="N19" s="84">
        <v>113.5</v>
      </c>
    </row>
    <row r="20" spans="1:14">
      <c r="A20" s="100" t="s">
        <v>47</v>
      </c>
      <c r="B20" s="98" t="s">
        <v>23</v>
      </c>
      <c r="C20" s="82">
        <v>200</v>
      </c>
      <c r="D20" s="83">
        <v>0.4</v>
      </c>
      <c r="E20" s="83">
        <v>0</v>
      </c>
      <c r="F20" s="83">
        <v>21.8</v>
      </c>
      <c r="G20" s="84">
        <v>81</v>
      </c>
      <c r="H20" s="460"/>
      <c r="I20" s="101" t="s">
        <v>160</v>
      </c>
      <c r="J20" s="83">
        <v>150</v>
      </c>
      <c r="K20" s="83">
        <v>4.0999999999999996</v>
      </c>
      <c r="L20" s="83">
        <v>4.7</v>
      </c>
      <c r="M20" s="83">
        <v>21.4</v>
      </c>
      <c r="N20" s="84">
        <v>158.80000000000001</v>
      </c>
    </row>
    <row r="21" spans="1:14" ht="15.75" customHeight="1">
      <c r="A21" s="80" t="s">
        <v>41</v>
      </c>
      <c r="B21" s="98" t="s">
        <v>9</v>
      </c>
      <c r="C21" s="82">
        <v>40</v>
      </c>
      <c r="D21" s="83">
        <v>2.6</v>
      </c>
      <c r="E21" s="83">
        <v>0.4</v>
      </c>
      <c r="F21" s="83">
        <v>13.3</v>
      </c>
      <c r="G21" s="84">
        <v>72.400000000000006</v>
      </c>
      <c r="H21" s="460"/>
      <c r="I21" s="60" t="s">
        <v>41</v>
      </c>
      <c r="J21" s="53">
        <v>25</v>
      </c>
      <c r="K21" s="52">
        <v>1.6</v>
      </c>
      <c r="L21" s="52">
        <v>0.3</v>
      </c>
      <c r="M21" s="52">
        <v>10.4</v>
      </c>
      <c r="N21" s="58">
        <v>45.2</v>
      </c>
    </row>
    <row r="22" spans="1:14" ht="15.75" customHeight="1">
      <c r="A22" s="80" t="s">
        <v>64</v>
      </c>
      <c r="B22" s="98" t="s">
        <v>184</v>
      </c>
      <c r="C22" s="82">
        <v>30</v>
      </c>
      <c r="D22" s="83">
        <v>2.2000000000000002</v>
      </c>
      <c r="E22" s="83">
        <v>0.2</v>
      </c>
      <c r="F22" s="83">
        <v>15</v>
      </c>
      <c r="G22" s="84">
        <v>69.3</v>
      </c>
      <c r="H22" s="460"/>
      <c r="I22" s="60" t="s">
        <v>64</v>
      </c>
      <c r="J22" s="53">
        <v>30</v>
      </c>
      <c r="K22" s="52">
        <v>1.5</v>
      </c>
      <c r="L22" s="52">
        <v>0.1</v>
      </c>
      <c r="M22" s="52">
        <v>10</v>
      </c>
      <c r="N22" s="58">
        <v>46.2</v>
      </c>
    </row>
    <row r="23" spans="1:14" ht="15" thickBot="1">
      <c r="A23" s="85"/>
      <c r="B23" s="102" t="s">
        <v>3</v>
      </c>
      <c r="C23" s="87">
        <f>SUM(C16:C22)</f>
        <v>730</v>
      </c>
      <c r="D23" s="87">
        <f t="shared" ref="D23:G23" si="2">SUM(D16:D22)</f>
        <v>21.06</v>
      </c>
      <c r="E23" s="87">
        <f t="shared" si="2"/>
        <v>18.099999999999998</v>
      </c>
      <c r="F23" s="87">
        <f t="shared" si="2"/>
        <v>87.899999999999991</v>
      </c>
      <c r="G23" s="88">
        <f t="shared" si="2"/>
        <v>618.79999999999995</v>
      </c>
      <c r="H23" s="460"/>
      <c r="I23" s="85"/>
      <c r="J23" s="87">
        <f>SUM(J17:J22)</f>
        <v>515</v>
      </c>
      <c r="K23" s="87">
        <f>SUM(K17:K22)</f>
        <v>17.099999999999998</v>
      </c>
      <c r="L23" s="87">
        <f>SUM(L17:L22)</f>
        <v>17.8</v>
      </c>
      <c r="M23" s="87">
        <f>SUM(M17:M22)</f>
        <v>70.400000000000006</v>
      </c>
      <c r="N23" s="88">
        <f>SUM(N17:N22)</f>
        <v>543.70000000000005</v>
      </c>
    </row>
    <row r="24" spans="1:14" ht="15" thickBot="1">
      <c r="A24" s="72"/>
      <c r="B24" s="426" t="s">
        <v>51</v>
      </c>
      <c r="C24" s="426"/>
      <c r="D24" s="426"/>
      <c r="E24" s="426"/>
      <c r="F24" s="426"/>
      <c r="G24" s="427"/>
      <c r="H24" s="460"/>
      <c r="I24" s="434" t="s">
        <v>51</v>
      </c>
      <c r="J24" s="426"/>
      <c r="K24" s="426"/>
      <c r="L24" s="426"/>
      <c r="M24" s="426"/>
      <c r="N24" s="427"/>
    </row>
    <row r="25" spans="1:14">
      <c r="A25" s="103" t="s">
        <v>225</v>
      </c>
      <c r="B25" s="104" t="s">
        <v>77</v>
      </c>
      <c r="C25" s="91">
        <v>200</v>
      </c>
      <c r="D25" s="92">
        <v>5.2</v>
      </c>
      <c r="E25" s="92">
        <v>6.4</v>
      </c>
      <c r="F25" s="92">
        <v>21.8</v>
      </c>
      <c r="G25" s="93">
        <v>166</v>
      </c>
      <c r="H25" s="460"/>
      <c r="I25" s="168" t="s">
        <v>66</v>
      </c>
      <c r="J25" s="91">
        <v>150</v>
      </c>
      <c r="K25" s="92">
        <v>4</v>
      </c>
      <c r="L25" s="92">
        <v>4.7</v>
      </c>
      <c r="M25" s="92">
        <v>6</v>
      </c>
      <c r="N25" s="93">
        <v>83.8</v>
      </c>
    </row>
    <row r="26" spans="1:14">
      <c r="A26" s="80" t="s">
        <v>177</v>
      </c>
      <c r="B26" s="167" t="s">
        <v>131</v>
      </c>
      <c r="C26" s="83">
        <v>60</v>
      </c>
      <c r="D26" s="83">
        <v>8.1999999999999993</v>
      </c>
      <c r="E26" s="83">
        <v>10</v>
      </c>
      <c r="F26" s="83">
        <v>27</v>
      </c>
      <c r="G26" s="84">
        <v>254.8</v>
      </c>
      <c r="H26" s="460"/>
      <c r="I26" s="80" t="s">
        <v>229</v>
      </c>
      <c r="J26" s="82">
        <v>60</v>
      </c>
      <c r="K26" s="83">
        <v>5.3</v>
      </c>
      <c r="L26" s="83">
        <v>10</v>
      </c>
      <c r="M26" s="83">
        <v>27</v>
      </c>
      <c r="N26" s="84">
        <v>188</v>
      </c>
    </row>
    <row r="27" spans="1:14" ht="14.25" customHeight="1">
      <c r="A27" s="318"/>
      <c r="B27" s="250" t="s">
        <v>3</v>
      </c>
      <c r="C27" s="223">
        <f>SUM(C25:C26)</f>
        <v>260</v>
      </c>
      <c r="D27" s="223">
        <f>SUM(D25:D26)</f>
        <v>13.399999999999999</v>
      </c>
      <c r="E27" s="223">
        <f>SUM(E25:E26)</f>
        <v>16.399999999999999</v>
      </c>
      <c r="F27" s="223">
        <f>SUM(F25:F26)</f>
        <v>48.8</v>
      </c>
      <c r="G27" s="224">
        <f>SUM(G25:G26)</f>
        <v>420.8</v>
      </c>
      <c r="H27" s="460"/>
      <c r="I27" s="318"/>
      <c r="J27" s="223">
        <f>SUM(J25:J26)</f>
        <v>210</v>
      </c>
      <c r="K27" s="223">
        <f>SUM(K25:K26)</f>
        <v>9.3000000000000007</v>
      </c>
      <c r="L27" s="223">
        <f>SUM(L25:L26)</f>
        <v>14.7</v>
      </c>
      <c r="M27" s="223">
        <f>SUM(M25:M26)</f>
        <v>33</v>
      </c>
      <c r="N27" s="224">
        <f>SUM(N25:N26)</f>
        <v>271.8</v>
      </c>
    </row>
    <row r="28" spans="1:14" ht="15" thickBot="1">
      <c r="A28" s="109"/>
      <c r="B28" s="273" t="s">
        <v>10</v>
      </c>
      <c r="C28" s="288">
        <f>C11+C14+C23+C27</f>
        <v>1570</v>
      </c>
      <c r="D28" s="274">
        <f>D11+D14+D23+D27</f>
        <v>44.26</v>
      </c>
      <c r="E28" s="274">
        <f>E11+E14+E23+E27</f>
        <v>48.9</v>
      </c>
      <c r="F28" s="274">
        <f>F11+F14+F23+F27</f>
        <v>198</v>
      </c>
      <c r="G28" s="275">
        <f>G11+G14+G23+G27</f>
        <v>1472.1</v>
      </c>
      <c r="H28" s="460"/>
      <c r="I28" s="109"/>
      <c r="J28" s="274">
        <f>J11+J14+J23+J27</f>
        <v>1236</v>
      </c>
      <c r="K28" s="274">
        <f>K11+K14+K23+K27</f>
        <v>34.25</v>
      </c>
      <c r="L28" s="274">
        <f>L11+L14+L23+L27</f>
        <v>45.010000000000005</v>
      </c>
      <c r="M28" s="274">
        <f>M11+M14+M23+M27</f>
        <v>161.9</v>
      </c>
      <c r="N28" s="275">
        <f>N11+N14+N23+N27</f>
        <v>1209.2</v>
      </c>
    </row>
    <row r="29" spans="1:14" ht="14.25" customHeight="1">
      <c r="A29" s="106"/>
      <c r="B29" s="269" t="s">
        <v>31</v>
      </c>
      <c r="C29" s="270"/>
      <c r="D29" s="277">
        <v>54</v>
      </c>
      <c r="E29" s="277">
        <v>60</v>
      </c>
      <c r="F29" s="277">
        <v>261</v>
      </c>
      <c r="G29" s="278">
        <v>1800</v>
      </c>
      <c r="H29" s="460"/>
      <c r="I29" s="106"/>
      <c r="J29" s="270"/>
      <c r="K29" s="277">
        <v>42</v>
      </c>
      <c r="L29" s="277">
        <v>47</v>
      </c>
      <c r="M29" s="277">
        <v>203</v>
      </c>
      <c r="N29" s="278">
        <v>1400</v>
      </c>
    </row>
    <row r="30" spans="1:14" ht="15" thickBot="1">
      <c r="A30" s="109"/>
      <c r="B30" s="110" t="s">
        <v>11</v>
      </c>
      <c r="C30" s="111"/>
      <c r="D30" s="112">
        <f>D28-D29</f>
        <v>-9.740000000000002</v>
      </c>
      <c r="E30" s="112">
        <f>E28-E29</f>
        <v>-11.100000000000001</v>
      </c>
      <c r="F30" s="112">
        <f>F28-F29</f>
        <v>-63</v>
      </c>
      <c r="G30" s="113">
        <f>G28-G29</f>
        <v>-327.90000000000009</v>
      </c>
      <c r="H30" s="460"/>
      <c r="I30" s="109"/>
      <c r="J30" s="111"/>
      <c r="K30" s="112">
        <f>K28-K29</f>
        <v>-7.75</v>
      </c>
      <c r="L30" s="112">
        <f>L28-L29</f>
        <v>-1.9899999999999949</v>
      </c>
      <c r="M30" s="112">
        <f>M28-M29</f>
        <v>-41.099999999999994</v>
      </c>
      <c r="N30" s="113">
        <f>N28-N29</f>
        <v>-190.79999999999995</v>
      </c>
    </row>
    <row r="31" spans="1:14">
      <c r="C31" s="11"/>
      <c r="D31" s="68"/>
      <c r="E31" s="68"/>
      <c r="F31" s="68"/>
      <c r="G31" s="68"/>
      <c r="H31" s="35"/>
      <c r="I31" s="68"/>
    </row>
    <row r="32" spans="1:14" ht="25.5" customHeight="1"/>
    <row r="33" spans="1:14">
      <c r="A33" s="388"/>
      <c r="B33" s="387"/>
      <c r="C33" s="143"/>
      <c r="D33" s="143"/>
      <c r="E33" s="143"/>
      <c r="F33" s="143"/>
      <c r="G33" s="143"/>
      <c r="H33" s="389"/>
      <c r="I33" s="388"/>
      <c r="J33" s="143"/>
      <c r="K33" s="143"/>
      <c r="L33" s="143"/>
      <c r="M33" s="143"/>
      <c r="N33" s="143"/>
    </row>
    <row r="34" spans="1:14">
      <c r="C34" s="11"/>
      <c r="D34" s="68"/>
      <c r="E34" s="68"/>
      <c r="F34" s="68"/>
      <c r="G34" s="68"/>
      <c r="H34" s="68"/>
      <c r="I34" s="68"/>
    </row>
  </sheetData>
  <mergeCells count="22">
    <mergeCell ref="B12:G12"/>
    <mergeCell ref="J5:J6"/>
    <mergeCell ref="K5:M5"/>
    <mergeCell ref="I7:N7"/>
    <mergeCell ref="N5:N6"/>
    <mergeCell ref="B7:G7"/>
    <mergeCell ref="B1:N1"/>
    <mergeCell ref="B2:N2"/>
    <mergeCell ref="A4:G4"/>
    <mergeCell ref="H4:H30"/>
    <mergeCell ref="I4:N4"/>
    <mergeCell ref="A5:A6"/>
    <mergeCell ref="B5:B6"/>
    <mergeCell ref="C5:C6"/>
    <mergeCell ref="D5:F5"/>
    <mergeCell ref="G5:G6"/>
    <mergeCell ref="I24:N24"/>
    <mergeCell ref="I15:N15"/>
    <mergeCell ref="I12:N12"/>
    <mergeCell ref="B15:G15"/>
    <mergeCell ref="B24:G24"/>
    <mergeCell ref="I5:I6"/>
  </mergeCells>
  <pageMargins left="0.11811023622047245" right="0.11811023622047245" top="0.15748031496062992" bottom="0.15748031496062992" header="0.31496062992125984" footer="0.31496062992125984"/>
  <pageSetup paperSize="9" orientation="landscape" r:id="rId1"/>
  <ignoredErrors>
    <ignoredError sqref="A2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M27"/>
  <sheetViews>
    <sheetView topLeftCell="A52" workbookViewId="0">
      <selection activeCell="O18" sqref="O18"/>
    </sheetView>
  </sheetViews>
  <sheetFormatPr defaultRowHeight="14.4"/>
  <cols>
    <col min="10" max="10" width="9.109375" customWidth="1"/>
    <col min="11" max="11" width="7.88671875" customWidth="1"/>
    <col min="12" max="12" width="21" customWidth="1"/>
  </cols>
  <sheetData>
    <row r="1" spans="1:13">
      <c r="A1" s="499"/>
      <c r="B1" s="499"/>
      <c r="C1" s="499"/>
      <c r="D1" s="499"/>
      <c r="E1" s="499"/>
      <c r="F1" s="499"/>
      <c r="G1" s="499"/>
      <c r="H1" s="499"/>
      <c r="I1" s="504" t="s">
        <v>34</v>
      </c>
      <c r="J1" s="499"/>
      <c r="K1" s="499"/>
      <c r="L1" s="499"/>
      <c r="M1" s="499"/>
    </row>
    <row r="2" spans="1:13">
      <c r="A2" s="499"/>
      <c r="B2" s="499"/>
      <c r="C2" s="499"/>
      <c r="D2" s="499"/>
      <c r="E2" s="499"/>
      <c r="F2" s="499"/>
      <c r="G2" s="499"/>
      <c r="H2" s="499"/>
      <c r="I2" s="499" t="s">
        <v>296</v>
      </c>
      <c r="J2" s="499"/>
      <c r="K2" s="499"/>
      <c r="L2" s="499"/>
      <c r="M2" s="499"/>
    </row>
    <row r="3" spans="1:13">
      <c r="A3" s="499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</row>
    <row r="4" spans="1:13">
      <c r="A4" s="499"/>
      <c r="B4" s="499"/>
      <c r="C4" s="499"/>
      <c r="D4" s="499"/>
      <c r="E4" s="499"/>
      <c r="F4" s="499"/>
      <c r="G4" s="499"/>
      <c r="H4" s="499"/>
      <c r="I4" s="499"/>
      <c r="J4" s="499"/>
      <c r="K4" s="499" t="s">
        <v>297</v>
      </c>
      <c r="L4" s="499"/>
      <c r="M4" s="499"/>
    </row>
    <row r="5" spans="1:13">
      <c r="A5" s="499"/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</row>
    <row r="6" spans="1:13">
      <c r="A6" s="499"/>
      <c r="B6" s="499"/>
      <c r="C6" s="499"/>
      <c r="D6" s="499"/>
      <c r="E6" s="499"/>
      <c r="F6" s="499"/>
      <c r="G6" s="499"/>
      <c r="H6" s="499"/>
      <c r="I6" s="499"/>
      <c r="J6" s="499"/>
      <c r="K6" s="500" t="s">
        <v>298</v>
      </c>
      <c r="L6" s="499"/>
      <c r="M6" s="499"/>
    </row>
    <row r="7" spans="1:13">
      <c r="A7" s="499"/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</row>
    <row r="8" spans="1:13">
      <c r="A8" s="499"/>
      <c r="B8" s="499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499"/>
    </row>
    <row r="9" spans="1:13">
      <c r="A9" s="499"/>
      <c r="B9" s="499"/>
      <c r="C9" s="499"/>
      <c r="D9" s="499"/>
      <c r="E9" s="499"/>
      <c r="F9" s="499"/>
      <c r="G9" s="499"/>
      <c r="H9" s="499"/>
      <c r="I9" s="499"/>
      <c r="J9" s="499"/>
      <c r="K9" s="499"/>
      <c r="L9" s="499"/>
      <c r="M9" s="499"/>
    </row>
    <row r="10" spans="1:13">
      <c r="A10" s="499"/>
      <c r="B10" s="499"/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499"/>
    </row>
    <row r="11" spans="1:13" s="18" customFormat="1" ht="25.5" customHeight="1">
      <c r="A11" s="501" t="s">
        <v>182</v>
      </c>
      <c r="B11" s="502"/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2"/>
    </row>
    <row r="12" spans="1:13" s="18" customFormat="1" ht="25.5" customHeight="1">
      <c r="A12" s="502" t="s">
        <v>288</v>
      </c>
      <c r="B12" s="502"/>
      <c r="C12" s="502"/>
      <c r="D12" s="502"/>
      <c r="E12" s="502"/>
      <c r="F12" s="502"/>
      <c r="G12" s="502"/>
      <c r="H12" s="502"/>
      <c r="I12" s="502"/>
      <c r="J12" s="502"/>
      <c r="K12" s="502"/>
      <c r="L12" s="502"/>
      <c r="M12" s="502"/>
    </row>
    <row r="13" spans="1:13" s="18" customFormat="1" ht="29.25" customHeight="1">
      <c r="A13" s="502" t="s">
        <v>295</v>
      </c>
      <c r="B13" s="502"/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</row>
    <row r="14" spans="1:13" s="18" customFormat="1" ht="18">
      <c r="A14" s="499"/>
      <c r="B14" s="499"/>
      <c r="C14" s="499"/>
      <c r="D14" s="499"/>
      <c r="E14" s="503" t="s">
        <v>35</v>
      </c>
      <c r="F14" s="503"/>
      <c r="G14" s="503"/>
      <c r="H14" s="503"/>
      <c r="I14" s="499"/>
      <c r="J14" s="499"/>
      <c r="K14" s="499"/>
      <c r="L14" s="499"/>
      <c r="M14" s="499"/>
    </row>
    <row r="27" spans="6:7" ht="15.6">
      <c r="F27" s="505" t="s">
        <v>36</v>
      </c>
      <c r="G27" s="505"/>
    </row>
  </sheetData>
  <mergeCells count="4">
    <mergeCell ref="A11:M11"/>
    <mergeCell ref="A12:M12"/>
    <mergeCell ref="A13:M13"/>
    <mergeCell ref="F27:G2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zoomScaleNormal="100" workbookViewId="0">
      <selection activeCell="B9" sqref="B9"/>
    </sheetView>
  </sheetViews>
  <sheetFormatPr defaultColWidth="9.109375" defaultRowHeight="14.4"/>
  <cols>
    <col min="1" max="1" width="7.5546875" style="41" customWidth="1"/>
    <col min="2" max="2" width="31" style="1" customWidth="1"/>
    <col min="3" max="3" width="8.5546875" style="1" customWidth="1"/>
    <col min="4" max="4" width="8.109375" style="1" customWidth="1"/>
    <col min="5" max="5" width="8.44140625" style="1" customWidth="1"/>
    <col min="6" max="6" width="9.5546875" style="1" customWidth="1"/>
    <col min="7" max="7" width="10.44140625" style="1" customWidth="1"/>
    <col min="8" max="8" width="4.44140625" style="1" customWidth="1"/>
    <col min="9" max="9" width="8.5546875" style="1" customWidth="1"/>
    <col min="10" max="10" width="8.5546875" style="41" customWidth="1"/>
    <col min="11" max="11" width="8.6640625" style="41" customWidth="1"/>
    <col min="12" max="12" width="8.5546875" style="41" customWidth="1"/>
    <col min="13" max="13" width="9.109375" style="41"/>
    <col min="14" max="14" width="10.44140625" style="41" customWidth="1"/>
    <col min="15" max="16384" width="9.109375" style="41"/>
  </cols>
  <sheetData>
    <row r="1" spans="1:14">
      <c r="B1" s="415" t="s">
        <v>12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>
      <c r="B2" s="428" t="s">
        <v>14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14" ht="2.25" customHeight="1" thickBot="1"/>
    <row r="4" spans="1:14" ht="20.25" customHeight="1">
      <c r="A4" s="436" t="s">
        <v>138</v>
      </c>
      <c r="B4" s="437"/>
      <c r="C4" s="437"/>
      <c r="D4" s="437"/>
      <c r="E4" s="437"/>
      <c r="F4" s="437"/>
      <c r="G4" s="438"/>
      <c r="H4" s="134"/>
      <c r="I4" s="436" t="s">
        <v>239</v>
      </c>
      <c r="J4" s="437"/>
      <c r="K4" s="437"/>
      <c r="L4" s="437"/>
      <c r="M4" s="437"/>
      <c r="N4" s="438"/>
    </row>
    <row r="5" spans="1:14" ht="15" customHeight="1">
      <c r="A5" s="435" t="s">
        <v>33</v>
      </c>
      <c r="B5" s="429" t="s">
        <v>24</v>
      </c>
      <c r="C5" s="430" t="s">
        <v>16</v>
      </c>
      <c r="D5" s="431" t="s">
        <v>0</v>
      </c>
      <c r="E5" s="431"/>
      <c r="F5" s="431"/>
      <c r="G5" s="432" t="s">
        <v>20</v>
      </c>
      <c r="H5" s="135"/>
      <c r="I5" s="435" t="s">
        <v>33</v>
      </c>
      <c r="J5" s="430" t="s">
        <v>16</v>
      </c>
      <c r="K5" s="431" t="s">
        <v>0</v>
      </c>
      <c r="L5" s="431"/>
      <c r="M5" s="431"/>
      <c r="N5" s="432" t="s">
        <v>20</v>
      </c>
    </row>
    <row r="6" spans="1:14" ht="25.5" customHeight="1">
      <c r="A6" s="435"/>
      <c r="B6" s="429"/>
      <c r="C6" s="430"/>
      <c r="D6" s="367" t="s">
        <v>17</v>
      </c>
      <c r="E6" s="367" t="s">
        <v>18</v>
      </c>
      <c r="F6" s="367" t="s">
        <v>19</v>
      </c>
      <c r="G6" s="432"/>
      <c r="H6" s="135"/>
      <c r="I6" s="435"/>
      <c r="J6" s="430"/>
      <c r="K6" s="312" t="s">
        <v>17</v>
      </c>
      <c r="L6" s="312" t="s">
        <v>18</v>
      </c>
      <c r="M6" s="312" t="s">
        <v>19</v>
      </c>
      <c r="N6" s="432"/>
    </row>
    <row r="7" spans="1:14" ht="15" thickBot="1">
      <c r="A7" s="69"/>
      <c r="B7" s="424" t="s">
        <v>1</v>
      </c>
      <c r="C7" s="424"/>
      <c r="D7" s="424"/>
      <c r="E7" s="424"/>
      <c r="F7" s="424"/>
      <c r="G7" s="425"/>
      <c r="H7" s="136"/>
      <c r="I7" s="433" t="s">
        <v>1</v>
      </c>
      <c r="J7" s="424"/>
      <c r="K7" s="424"/>
      <c r="L7" s="424"/>
      <c r="M7" s="424"/>
      <c r="N7" s="425"/>
    </row>
    <row r="8" spans="1:14" ht="28.2">
      <c r="A8" s="139" t="s">
        <v>88</v>
      </c>
      <c r="B8" s="152" t="s">
        <v>83</v>
      </c>
      <c r="C8" s="153">
        <v>180</v>
      </c>
      <c r="D8" s="153">
        <v>5.8</v>
      </c>
      <c r="E8" s="153">
        <v>2.6</v>
      </c>
      <c r="F8" s="153">
        <v>29</v>
      </c>
      <c r="G8" s="154">
        <v>208.3</v>
      </c>
      <c r="H8" s="138"/>
      <c r="I8" s="139" t="s">
        <v>139</v>
      </c>
      <c r="J8" s="78">
        <v>150</v>
      </c>
      <c r="K8" s="78">
        <v>4.8</v>
      </c>
      <c r="L8" s="78">
        <v>4.5999999999999996</v>
      </c>
      <c r="M8" s="78">
        <v>24.1</v>
      </c>
      <c r="N8" s="79">
        <v>173.5</v>
      </c>
    </row>
    <row r="9" spans="1:14" ht="15.75" customHeight="1">
      <c r="A9" s="80" t="s">
        <v>69</v>
      </c>
      <c r="B9" s="81" t="s">
        <v>13</v>
      </c>
      <c r="C9" s="82">
        <v>200</v>
      </c>
      <c r="D9" s="83">
        <v>1.3</v>
      </c>
      <c r="E9" s="83">
        <v>1.4</v>
      </c>
      <c r="F9" s="83">
        <v>11.2</v>
      </c>
      <c r="G9" s="84">
        <v>67.400000000000006</v>
      </c>
      <c r="H9" s="140"/>
      <c r="I9" s="80" t="s">
        <v>217</v>
      </c>
      <c r="J9" s="82">
        <v>180</v>
      </c>
      <c r="K9" s="83">
        <v>2.2000000000000002</v>
      </c>
      <c r="L9" s="83">
        <v>2.5</v>
      </c>
      <c r="M9" s="83">
        <v>11.8</v>
      </c>
      <c r="N9" s="84">
        <v>87.1</v>
      </c>
    </row>
    <row r="10" spans="1:14">
      <c r="A10" s="80" t="s">
        <v>39</v>
      </c>
      <c r="B10" s="74" t="s">
        <v>48</v>
      </c>
      <c r="C10" s="82">
        <v>36</v>
      </c>
      <c r="D10" s="83">
        <v>2.2999999999999998</v>
      </c>
      <c r="E10" s="83">
        <v>5.8</v>
      </c>
      <c r="F10" s="83">
        <v>16</v>
      </c>
      <c r="G10" s="84">
        <v>115.3</v>
      </c>
      <c r="H10" s="140"/>
      <c r="I10" s="80" t="s">
        <v>192</v>
      </c>
      <c r="J10" s="83">
        <v>31</v>
      </c>
      <c r="K10" s="83">
        <v>1.9</v>
      </c>
      <c r="L10" s="83">
        <v>5.6</v>
      </c>
      <c r="M10" s="83">
        <v>13.3</v>
      </c>
      <c r="N10" s="84">
        <v>103.6</v>
      </c>
    </row>
    <row r="11" spans="1:14" ht="15" thickBot="1">
      <c r="A11" s="85"/>
      <c r="B11" s="86" t="s">
        <v>3</v>
      </c>
      <c r="C11" s="87">
        <f>SUM(C8:C10)</f>
        <v>416</v>
      </c>
      <c r="D11" s="87">
        <f>SUM(D8:D10)</f>
        <v>9.3999999999999986</v>
      </c>
      <c r="E11" s="87">
        <f>SUM(E8:E10)</f>
        <v>9.8000000000000007</v>
      </c>
      <c r="F11" s="87">
        <f>SUM(F8:F10)</f>
        <v>56.2</v>
      </c>
      <c r="G11" s="88">
        <f>SUM(G8:G10)</f>
        <v>391.00000000000006</v>
      </c>
      <c r="H11" s="142"/>
      <c r="I11" s="85"/>
      <c r="J11" s="87">
        <f>SUM(J8:J10)</f>
        <v>361</v>
      </c>
      <c r="K11" s="87">
        <f>SUM(K8:K10)</f>
        <v>8.9</v>
      </c>
      <c r="L11" s="87">
        <f>SUM(L8:L10)</f>
        <v>12.7</v>
      </c>
      <c r="M11" s="87">
        <f>SUM(M8:M10)</f>
        <v>49.2</v>
      </c>
      <c r="N11" s="88">
        <f>SUM(N8:N10)</f>
        <v>364.20000000000005</v>
      </c>
    </row>
    <row r="12" spans="1:14" ht="15" thickBot="1">
      <c r="A12" s="114"/>
      <c r="B12" s="426" t="s">
        <v>4</v>
      </c>
      <c r="C12" s="426"/>
      <c r="D12" s="426"/>
      <c r="E12" s="426"/>
      <c r="F12" s="426"/>
      <c r="G12" s="427"/>
      <c r="H12" s="136"/>
      <c r="I12" s="434" t="s">
        <v>4</v>
      </c>
      <c r="J12" s="426"/>
      <c r="K12" s="426"/>
      <c r="L12" s="426"/>
      <c r="M12" s="426"/>
      <c r="N12" s="427"/>
    </row>
    <row r="13" spans="1:14">
      <c r="A13" s="89" t="s">
        <v>256</v>
      </c>
      <c r="B13" s="90" t="s">
        <v>52</v>
      </c>
      <c r="C13" s="91">
        <v>180</v>
      </c>
      <c r="D13" s="92">
        <v>1</v>
      </c>
      <c r="E13" s="92">
        <v>0.2</v>
      </c>
      <c r="F13" s="92">
        <v>20.2</v>
      </c>
      <c r="G13" s="93">
        <v>92</v>
      </c>
      <c r="H13" s="140"/>
      <c r="I13" s="89" t="s">
        <v>140</v>
      </c>
      <c r="J13" s="91">
        <v>150</v>
      </c>
      <c r="K13" s="92">
        <v>0.7</v>
      </c>
      <c r="L13" s="92">
        <v>0.1</v>
      </c>
      <c r="M13" s="92">
        <v>15.1</v>
      </c>
      <c r="N13" s="93">
        <v>69</v>
      </c>
    </row>
    <row r="14" spans="1:14" ht="15" thickBot="1">
      <c r="A14" s="85"/>
      <c r="B14" s="86" t="s">
        <v>3</v>
      </c>
      <c r="C14" s="87">
        <f>SUM(C13)</f>
        <v>180</v>
      </c>
      <c r="D14" s="87">
        <f>SUM(D13)</f>
        <v>1</v>
      </c>
      <c r="E14" s="87">
        <f>SUM(E13)</f>
        <v>0.2</v>
      </c>
      <c r="F14" s="87">
        <f>SUM(F13)</f>
        <v>20.2</v>
      </c>
      <c r="G14" s="88">
        <f>SUM(G13)</f>
        <v>92</v>
      </c>
      <c r="H14" s="142"/>
      <c r="I14" s="85"/>
      <c r="J14" s="94">
        <f>SUM(J13)</f>
        <v>150</v>
      </c>
      <c r="K14" s="94">
        <f>SUM(K13)</f>
        <v>0.7</v>
      </c>
      <c r="L14" s="87">
        <f>SUM(L13)</f>
        <v>0.1</v>
      </c>
      <c r="M14" s="87">
        <f>SUM(M13)</f>
        <v>15.1</v>
      </c>
      <c r="N14" s="88">
        <f>SUM(N13)</f>
        <v>69</v>
      </c>
    </row>
    <row r="15" spans="1:14">
      <c r="A15" s="114"/>
      <c r="B15" s="426" t="s">
        <v>5</v>
      </c>
      <c r="C15" s="426"/>
      <c r="D15" s="426"/>
      <c r="E15" s="426"/>
      <c r="F15" s="426"/>
      <c r="G15" s="427"/>
      <c r="H15" s="136"/>
      <c r="I15" s="434" t="s">
        <v>5</v>
      </c>
      <c r="J15" s="426"/>
      <c r="K15" s="426"/>
      <c r="L15" s="426"/>
      <c r="M15" s="426"/>
      <c r="N15" s="427"/>
    </row>
    <row r="16" spans="1:14" s="57" customFormat="1" ht="29.25" customHeight="1">
      <c r="A16" s="375" t="s">
        <v>285</v>
      </c>
      <c r="B16" s="374" t="s">
        <v>284</v>
      </c>
      <c r="C16" s="247">
        <v>50</v>
      </c>
      <c r="D16" s="247">
        <v>0.8</v>
      </c>
      <c r="E16" s="247">
        <v>3.4</v>
      </c>
      <c r="F16" s="247">
        <v>6.8</v>
      </c>
      <c r="G16" s="248">
        <v>57.9</v>
      </c>
      <c r="H16" s="143"/>
      <c r="I16" s="376" t="s">
        <v>286</v>
      </c>
      <c r="J16" s="247">
        <v>30</v>
      </c>
      <c r="K16" s="247">
        <v>0.5</v>
      </c>
      <c r="L16" s="247">
        <v>2.04</v>
      </c>
      <c r="M16" s="247">
        <v>4.08</v>
      </c>
      <c r="N16" s="248">
        <v>34.700000000000003</v>
      </c>
    </row>
    <row r="17" spans="1:14" ht="15.75" customHeight="1">
      <c r="A17" s="80" t="s">
        <v>65</v>
      </c>
      <c r="B17" s="81" t="s">
        <v>6</v>
      </c>
      <c r="C17" s="82">
        <v>180</v>
      </c>
      <c r="D17" s="83">
        <v>1.2</v>
      </c>
      <c r="E17" s="83">
        <v>2.5</v>
      </c>
      <c r="F17" s="83">
        <v>9.3000000000000007</v>
      </c>
      <c r="G17" s="84">
        <v>70.2</v>
      </c>
      <c r="H17" s="140"/>
      <c r="I17" s="80" t="s">
        <v>142</v>
      </c>
      <c r="J17" s="82">
        <v>150</v>
      </c>
      <c r="K17" s="83">
        <v>1.05</v>
      </c>
      <c r="L17" s="83">
        <v>2.1</v>
      </c>
      <c r="M17" s="83">
        <v>7.8</v>
      </c>
      <c r="N17" s="84">
        <v>58.6</v>
      </c>
    </row>
    <row r="18" spans="1:14" ht="16.649999999999999" customHeight="1">
      <c r="A18" s="100" t="s">
        <v>128</v>
      </c>
      <c r="B18" s="167" t="s">
        <v>127</v>
      </c>
      <c r="C18" s="83">
        <v>180</v>
      </c>
      <c r="D18" s="83">
        <v>11.7</v>
      </c>
      <c r="E18" s="83">
        <v>12.7</v>
      </c>
      <c r="F18" s="83">
        <v>17.2</v>
      </c>
      <c r="G18" s="84">
        <v>253.2</v>
      </c>
      <c r="H18" s="140"/>
      <c r="I18" s="129" t="s">
        <v>169</v>
      </c>
      <c r="J18" s="82">
        <v>140</v>
      </c>
      <c r="K18" s="83">
        <v>9.1999999999999993</v>
      </c>
      <c r="L18" s="83">
        <v>9.9</v>
      </c>
      <c r="M18" s="83">
        <v>14.2</v>
      </c>
      <c r="N18" s="84">
        <v>200.9</v>
      </c>
    </row>
    <row r="19" spans="1:14" ht="15" customHeight="1">
      <c r="A19" s="80" t="s">
        <v>40</v>
      </c>
      <c r="B19" s="98" t="s">
        <v>7</v>
      </c>
      <c r="C19" s="82">
        <v>200</v>
      </c>
      <c r="D19" s="83">
        <v>0.4</v>
      </c>
      <c r="E19" s="83">
        <v>0.04</v>
      </c>
      <c r="F19" s="83">
        <v>18</v>
      </c>
      <c r="G19" s="84">
        <v>78.2</v>
      </c>
      <c r="H19" s="140"/>
      <c r="I19" s="80" t="s">
        <v>143</v>
      </c>
      <c r="J19" s="82">
        <v>150</v>
      </c>
      <c r="K19" s="83">
        <v>0.3</v>
      </c>
      <c r="L19" s="83">
        <v>0.01</v>
      </c>
      <c r="M19" s="83">
        <v>13.5</v>
      </c>
      <c r="N19" s="84">
        <v>58.6</v>
      </c>
    </row>
    <row r="20" spans="1:14" ht="15.75" customHeight="1">
      <c r="A20" s="80" t="s">
        <v>41</v>
      </c>
      <c r="B20" s="98" t="s">
        <v>9</v>
      </c>
      <c r="C20" s="82">
        <v>40</v>
      </c>
      <c r="D20" s="83">
        <v>2.6</v>
      </c>
      <c r="E20" s="83">
        <v>0.4</v>
      </c>
      <c r="F20" s="83">
        <v>13.3</v>
      </c>
      <c r="G20" s="84">
        <v>72.400000000000006</v>
      </c>
      <c r="H20" s="140"/>
      <c r="I20" s="80" t="s">
        <v>211</v>
      </c>
      <c r="J20" s="82">
        <v>25</v>
      </c>
      <c r="K20" s="83">
        <v>1.6</v>
      </c>
      <c r="L20" s="83">
        <v>0.3</v>
      </c>
      <c r="M20" s="83">
        <v>10.4</v>
      </c>
      <c r="N20" s="84">
        <v>45.2</v>
      </c>
    </row>
    <row r="21" spans="1:14">
      <c r="A21" s="80" t="s">
        <v>64</v>
      </c>
      <c r="B21" s="98" t="s">
        <v>184</v>
      </c>
      <c r="C21" s="82">
        <v>30</v>
      </c>
      <c r="D21" s="83">
        <v>2.2000000000000002</v>
      </c>
      <c r="E21" s="83">
        <v>0.2</v>
      </c>
      <c r="F21" s="83">
        <v>15</v>
      </c>
      <c r="G21" s="84">
        <v>69.3</v>
      </c>
      <c r="H21" s="140"/>
      <c r="I21" s="80" t="s">
        <v>64</v>
      </c>
      <c r="J21" s="82">
        <v>30</v>
      </c>
      <c r="K21" s="83">
        <v>1.5</v>
      </c>
      <c r="L21" s="83">
        <v>0.1</v>
      </c>
      <c r="M21" s="83">
        <v>10</v>
      </c>
      <c r="N21" s="84">
        <v>46.2</v>
      </c>
    </row>
    <row r="22" spans="1:14" ht="13.5" customHeight="1" thickBot="1">
      <c r="A22" s="85"/>
      <c r="B22" s="102" t="s">
        <v>3</v>
      </c>
      <c r="C22" s="87">
        <f>SUM(C16:C21)</f>
        <v>680</v>
      </c>
      <c r="D22" s="87">
        <f>SUM(D16:D21)</f>
        <v>18.899999999999999</v>
      </c>
      <c r="E22" s="87">
        <f>SUM(E16:E21)</f>
        <v>19.239999999999998</v>
      </c>
      <c r="F22" s="87">
        <f>SUM(F16:F21)</f>
        <v>79.599999999999994</v>
      </c>
      <c r="G22" s="88">
        <f>SUM(G16:G21)</f>
        <v>601.19999999999993</v>
      </c>
      <c r="H22" s="142"/>
      <c r="I22" s="85"/>
      <c r="J22" s="87">
        <f>SUM(J16:J21)</f>
        <v>525</v>
      </c>
      <c r="K22" s="87">
        <f>SUM(K16:K21)</f>
        <v>14.15</v>
      </c>
      <c r="L22" s="87">
        <f>SUM(L16:L21)</f>
        <v>14.450000000000001</v>
      </c>
      <c r="M22" s="87">
        <f>SUM(M16:M21)</f>
        <v>59.98</v>
      </c>
      <c r="N22" s="88">
        <f>SUM(N16:N21)</f>
        <v>444.20000000000005</v>
      </c>
    </row>
    <row r="23" spans="1:14" ht="15" thickBot="1">
      <c r="A23" s="114"/>
      <c r="B23" s="426" t="s">
        <v>51</v>
      </c>
      <c r="C23" s="426"/>
      <c r="D23" s="426"/>
      <c r="E23" s="426"/>
      <c r="F23" s="426"/>
      <c r="G23" s="427"/>
      <c r="H23" s="136"/>
      <c r="I23" s="434" t="s">
        <v>51</v>
      </c>
      <c r="J23" s="426"/>
      <c r="K23" s="426"/>
      <c r="L23" s="426"/>
      <c r="M23" s="426"/>
      <c r="N23" s="427"/>
    </row>
    <row r="24" spans="1:14" ht="15.75" customHeight="1">
      <c r="A24" s="73" t="s">
        <v>92</v>
      </c>
      <c r="B24" s="155" t="s">
        <v>240</v>
      </c>
      <c r="C24" s="78">
        <v>100</v>
      </c>
      <c r="D24" s="78">
        <v>11.6</v>
      </c>
      <c r="E24" s="78">
        <v>20.399999999999999</v>
      </c>
      <c r="F24" s="78">
        <v>14.5</v>
      </c>
      <c r="G24" s="79">
        <v>286.60000000000002</v>
      </c>
      <c r="H24" s="134"/>
      <c r="I24" s="73" t="s">
        <v>144</v>
      </c>
      <c r="J24" s="78">
        <v>80</v>
      </c>
      <c r="K24" s="78">
        <v>11.6</v>
      </c>
      <c r="L24" s="78">
        <v>12</v>
      </c>
      <c r="M24" s="78">
        <v>14.5</v>
      </c>
      <c r="N24" s="79">
        <v>286.60000000000002</v>
      </c>
    </row>
    <row r="25" spans="1:14">
      <c r="A25" s="80" t="s">
        <v>133</v>
      </c>
      <c r="B25" s="146" t="s">
        <v>59</v>
      </c>
      <c r="C25" s="147">
        <v>15</v>
      </c>
      <c r="D25" s="83">
        <v>1.1000000000000001</v>
      </c>
      <c r="E25" s="83">
        <v>1.3</v>
      </c>
      <c r="F25" s="83">
        <v>8.5</v>
      </c>
      <c r="G25" s="84">
        <v>49.1</v>
      </c>
      <c r="H25" s="140"/>
      <c r="I25" s="80" t="s">
        <v>145</v>
      </c>
      <c r="J25" s="147">
        <v>10</v>
      </c>
      <c r="K25" s="83">
        <v>0.7</v>
      </c>
      <c r="L25" s="83">
        <v>0.9</v>
      </c>
      <c r="M25" s="83">
        <v>5.9</v>
      </c>
      <c r="N25" s="84">
        <v>33.700000000000003</v>
      </c>
    </row>
    <row r="26" spans="1:14">
      <c r="A26" s="145" t="s">
        <v>66</v>
      </c>
      <c r="B26" s="146" t="s">
        <v>77</v>
      </c>
      <c r="C26" s="82">
        <v>150</v>
      </c>
      <c r="D26" s="83">
        <v>4</v>
      </c>
      <c r="E26" s="83">
        <v>4.7</v>
      </c>
      <c r="F26" s="83">
        <v>6</v>
      </c>
      <c r="G26" s="84">
        <v>83.8</v>
      </c>
      <c r="H26" s="140"/>
      <c r="I26" s="145" t="s">
        <v>146</v>
      </c>
      <c r="J26" s="82">
        <v>130</v>
      </c>
      <c r="K26" s="83">
        <v>3.5</v>
      </c>
      <c r="L26" s="83">
        <v>4</v>
      </c>
      <c r="M26" s="83">
        <v>5.3</v>
      </c>
      <c r="N26" s="84">
        <v>72.5</v>
      </c>
    </row>
    <row r="27" spans="1:14" ht="17.25" customHeight="1">
      <c r="A27" s="107"/>
      <c r="B27" s="250" t="s">
        <v>3</v>
      </c>
      <c r="C27" s="223">
        <f>SUM(C24:C26)</f>
        <v>265</v>
      </c>
      <c r="D27" s="223">
        <f>SUM(D24:D26)</f>
        <v>16.7</v>
      </c>
      <c r="E27" s="223">
        <f>SUM(E24:E26)</f>
        <v>26.4</v>
      </c>
      <c r="F27" s="223">
        <f>SUM(F24:F26)</f>
        <v>29</v>
      </c>
      <c r="G27" s="224">
        <f>SUM(G24:G26)</f>
        <v>419.50000000000006</v>
      </c>
      <c r="H27" s="142"/>
      <c r="I27" s="107"/>
      <c r="J27" s="223">
        <f>SUM(J24:J26)</f>
        <v>220</v>
      </c>
      <c r="K27" s="223">
        <f>SUM(K24:K26)</f>
        <v>15.799999999999999</v>
      </c>
      <c r="L27" s="223">
        <f>SUM(L24:L26)</f>
        <v>16.899999999999999</v>
      </c>
      <c r="M27" s="223">
        <f>SUM(M24:M26)</f>
        <v>25.7</v>
      </c>
      <c r="N27" s="224">
        <f>SUM(N24:N26)</f>
        <v>392.8</v>
      </c>
    </row>
    <row r="28" spans="1:14" ht="15" thickBot="1">
      <c r="A28" s="109"/>
      <c r="B28" s="273" t="s">
        <v>10</v>
      </c>
      <c r="C28" s="274">
        <f>C11+C14+C22+C27</f>
        <v>1541</v>
      </c>
      <c r="D28" s="274">
        <f>D11+D14+D22+D27</f>
        <v>46</v>
      </c>
      <c r="E28" s="274">
        <f>E11+E14+E22+E27</f>
        <v>55.64</v>
      </c>
      <c r="F28" s="274">
        <f>F11+F14+F22+F27</f>
        <v>185</v>
      </c>
      <c r="G28" s="275">
        <f>G11+G14+G22+G27</f>
        <v>1503.7</v>
      </c>
      <c r="H28" s="150"/>
      <c r="I28" s="109"/>
      <c r="J28" s="274">
        <f>J11+J14+J22+J27</f>
        <v>1256</v>
      </c>
      <c r="K28" s="274">
        <f>K11+K14+K22+K27</f>
        <v>39.549999999999997</v>
      </c>
      <c r="L28" s="274">
        <f>L11+L14+L22+L27</f>
        <v>44.15</v>
      </c>
      <c r="M28" s="274">
        <f>M11+M14+M22+M27</f>
        <v>149.97999999999999</v>
      </c>
      <c r="N28" s="275">
        <f>N11+N14+N22+N27</f>
        <v>1270.2</v>
      </c>
    </row>
    <row r="29" spans="1:14" ht="27.75" customHeight="1">
      <c r="A29" s="106"/>
      <c r="B29" s="269" t="s">
        <v>31</v>
      </c>
      <c r="C29" s="270"/>
      <c r="D29" s="271">
        <v>54</v>
      </c>
      <c r="E29" s="271">
        <v>60</v>
      </c>
      <c r="F29" s="271">
        <v>261</v>
      </c>
      <c r="G29" s="272">
        <v>1800</v>
      </c>
      <c r="H29" s="140"/>
      <c r="I29" s="106"/>
      <c r="J29" s="270"/>
      <c r="K29" s="271">
        <v>42</v>
      </c>
      <c r="L29" s="271">
        <v>47</v>
      </c>
      <c r="M29" s="271">
        <v>203</v>
      </c>
      <c r="N29" s="272">
        <v>1400</v>
      </c>
    </row>
    <row r="30" spans="1:14" ht="15" thickBot="1">
      <c r="A30" s="109"/>
      <c r="B30" s="110" t="s">
        <v>11</v>
      </c>
      <c r="C30" s="111"/>
      <c r="D30" s="112">
        <f>D28-D29</f>
        <v>-8</v>
      </c>
      <c r="E30" s="112">
        <f>E28-E29</f>
        <v>-4.3599999999999994</v>
      </c>
      <c r="F30" s="112">
        <f>F28-F29</f>
        <v>-76</v>
      </c>
      <c r="G30" s="113">
        <f>G28-G29</f>
        <v>-296.29999999999995</v>
      </c>
      <c r="H30" s="140"/>
      <c r="I30" s="109"/>
      <c r="J30" s="111"/>
      <c r="K30" s="112">
        <f>K28-K29</f>
        <v>-2.4500000000000028</v>
      </c>
      <c r="L30" s="112">
        <f>L28-L29</f>
        <v>-2.8500000000000014</v>
      </c>
      <c r="M30" s="112">
        <f>M28-M29</f>
        <v>-53.02000000000001</v>
      </c>
      <c r="N30" s="113">
        <f>N28-N29</f>
        <v>-129.79999999999995</v>
      </c>
    </row>
    <row r="31" spans="1:14">
      <c r="C31" s="11"/>
      <c r="D31" s="56"/>
      <c r="E31" s="56"/>
      <c r="F31" s="56"/>
      <c r="G31" s="56"/>
      <c r="H31" s="56"/>
      <c r="I31" s="56"/>
    </row>
  </sheetData>
  <mergeCells count="21">
    <mergeCell ref="A5:A6"/>
    <mergeCell ref="I5:I6"/>
    <mergeCell ref="I4:N4"/>
    <mergeCell ref="A4:G4"/>
    <mergeCell ref="K5:M5"/>
    <mergeCell ref="N5:N6"/>
    <mergeCell ref="B7:G7"/>
    <mergeCell ref="B12:G12"/>
    <mergeCell ref="B15:G15"/>
    <mergeCell ref="B23:G23"/>
    <mergeCell ref="B1:N1"/>
    <mergeCell ref="B2:N2"/>
    <mergeCell ref="B5:B6"/>
    <mergeCell ref="C5:C6"/>
    <mergeCell ref="D5:F5"/>
    <mergeCell ref="G5:G6"/>
    <mergeCell ref="J5:J6"/>
    <mergeCell ref="I7:N7"/>
    <mergeCell ref="I12:N12"/>
    <mergeCell ref="I15:N15"/>
    <mergeCell ref="I23:N23"/>
  </mergeCells>
  <pageMargins left="0" right="0" top="0.15748031496062992" bottom="0" header="0.31496062992125984" footer="0.31496062992125984"/>
  <pageSetup paperSize="9" orientation="landscape" r:id="rId1"/>
  <ignoredErrors>
    <ignoredError sqref="A19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tabSelected="1" workbookViewId="0">
      <selection activeCell="M18" sqref="M18"/>
    </sheetView>
  </sheetViews>
  <sheetFormatPr defaultColWidth="9.109375" defaultRowHeight="14.4"/>
  <cols>
    <col min="1" max="1" width="8.6640625" style="41" customWidth="1"/>
    <col min="2" max="2" width="28.33203125" style="1" customWidth="1"/>
    <col min="3" max="3" width="8.5546875" style="1" customWidth="1"/>
    <col min="4" max="5" width="8" style="1" customWidth="1"/>
    <col min="6" max="6" width="9.44140625" style="1" customWidth="1"/>
    <col min="7" max="7" width="10.33203125" style="1" customWidth="1"/>
    <col min="8" max="8" width="4.44140625" style="1" customWidth="1"/>
    <col min="9" max="9" width="8.88671875" style="1" customWidth="1"/>
    <col min="10" max="10" width="8.88671875" style="41" customWidth="1"/>
    <col min="11" max="13" width="9.109375" style="41"/>
    <col min="14" max="14" width="10.44140625" style="41" customWidth="1"/>
    <col min="15" max="16384" width="9.109375" style="41"/>
  </cols>
  <sheetData>
    <row r="1" spans="1:14" ht="13.5" customHeight="1">
      <c r="B1" s="415" t="s">
        <v>12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12.75" customHeight="1">
      <c r="B2" s="428" t="s">
        <v>15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14" ht="2.25" customHeight="1" thickBot="1">
      <c r="H3" s="54"/>
    </row>
    <row r="4" spans="1:14" ht="15.75" customHeight="1">
      <c r="A4" s="444" t="s">
        <v>138</v>
      </c>
      <c r="B4" s="445"/>
      <c r="C4" s="445"/>
      <c r="D4" s="445"/>
      <c r="E4" s="445"/>
      <c r="F4" s="445"/>
      <c r="G4" s="446"/>
      <c r="H4" s="447"/>
      <c r="I4" s="444" t="s">
        <v>239</v>
      </c>
      <c r="J4" s="445"/>
      <c r="K4" s="445"/>
      <c r="L4" s="445"/>
      <c r="M4" s="445"/>
      <c r="N4" s="446"/>
    </row>
    <row r="5" spans="1:14" ht="15" customHeight="1">
      <c r="A5" s="443" t="s">
        <v>33</v>
      </c>
      <c r="B5" s="457" t="s">
        <v>24</v>
      </c>
      <c r="C5" s="458" t="s">
        <v>16</v>
      </c>
      <c r="D5" s="448" t="s">
        <v>0</v>
      </c>
      <c r="E5" s="448"/>
      <c r="F5" s="448"/>
      <c r="G5" s="459" t="s">
        <v>20</v>
      </c>
      <c r="H5" s="447"/>
      <c r="I5" s="443" t="s">
        <v>33</v>
      </c>
      <c r="J5" s="458" t="s">
        <v>16</v>
      </c>
      <c r="K5" s="448" t="s">
        <v>0</v>
      </c>
      <c r="L5" s="448"/>
      <c r="M5" s="448"/>
      <c r="N5" s="459" t="s">
        <v>20</v>
      </c>
    </row>
    <row r="6" spans="1:14" ht="24.75" customHeight="1">
      <c r="A6" s="443"/>
      <c r="B6" s="457"/>
      <c r="C6" s="458"/>
      <c r="D6" s="320" t="s">
        <v>17</v>
      </c>
      <c r="E6" s="320" t="s">
        <v>18</v>
      </c>
      <c r="F6" s="320" t="s">
        <v>19</v>
      </c>
      <c r="G6" s="459"/>
      <c r="H6" s="447"/>
      <c r="I6" s="443"/>
      <c r="J6" s="458"/>
      <c r="K6" s="320" t="s">
        <v>17</v>
      </c>
      <c r="L6" s="320" t="s">
        <v>18</v>
      </c>
      <c r="M6" s="320" t="s">
        <v>19</v>
      </c>
      <c r="N6" s="459"/>
    </row>
    <row r="7" spans="1:14" ht="15" thickBot="1">
      <c r="A7" s="161"/>
      <c r="B7" s="449" t="s">
        <v>1</v>
      </c>
      <c r="C7" s="449"/>
      <c r="D7" s="449"/>
      <c r="E7" s="449"/>
      <c r="F7" s="449"/>
      <c r="G7" s="450"/>
      <c r="H7" s="447"/>
      <c r="I7" s="453" t="s">
        <v>1</v>
      </c>
      <c r="J7" s="449"/>
      <c r="K7" s="449"/>
      <c r="L7" s="449"/>
      <c r="M7" s="449"/>
      <c r="N7" s="450"/>
    </row>
    <row r="8" spans="1:14" ht="29.25" customHeight="1">
      <c r="A8" s="331" t="s">
        <v>98</v>
      </c>
      <c r="B8" s="155" t="s">
        <v>97</v>
      </c>
      <c r="C8" s="336">
        <v>180</v>
      </c>
      <c r="D8" s="336">
        <v>5.5</v>
      </c>
      <c r="E8" s="336">
        <v>5.6</v>
      </c>
      <c r="F8" s="336">
        <v>28.9</v>
      </c>
      <c r="G8" s="337">
        <v>189.1</v>
      </c>
      <c r="H8" s="447"/>
      <c r="I8" s="351" t="s">
        <v>212</v>
      </c>
      <c r="J8" s="336">
        <v>150</v>
      </c>
      <c r="K8" s="336">
        <v>4.5</v>
      </c>
      <c r="L8" s="336">
        <v>4.5999999999999996</v>
      </c>
      <c r="M8" s="336">
        <v>24</v>
      </c>
      <c r="N8" s="337">
        <v>157.6</v>
      </c>
    </row>
    <row r="9" spans="1:14">
      <c r="A9" s="148" t="s">
        <v>44</v>
      </c>
      <c r="B9" s="146" t="s">
        <v>2</v>
      </c>
      <c r="C9" s="328">
        <v>200</v>
      </c>
      <c r="D9" s="159">
        <v>2.8</v>
      </c>
      <c r="E9" s="159">
        <v>2.8</v>
      </c>
      <c r="F9" s="159">
        <v>14.1</v>
      </c>
      <c r="G9" s="160">
        <v>104.4</v>
      </c>
      <c r="H9" s="447"/>
      <c r="I9" s="329" t="s">
        <v>221</v>
      </c>
      <c r="J9" s="290">
        <v>180</v>
      </c>
      <c r="K9" s="159">
        <v>2.5</v>
      </c>
      <c r="L9" s="159">
        <v>2.5</v>
      </c>
      <c r="M9" s="159">
        <v>12.6</v>
      </c>
      <c r="N9" s="160">
        <v>94.5</v>
      </c>
    </row>
    <row r="10" spans="1:14" ht="15.75" customHeight="1">
      <c r="A10" s="148" t="s">
        <v>121</v>
      </c>
      <c r="B10" s="146" t="s">
        <v>119</v>
      </c>
      <c r="C10" s="147">
        <v>35</v>
      </c>
      <c r="D10" s="159">
        <v>2.6</v>
      </c>
      <c r="E10" s="159">
        <v>1</v>
      </c>
      <c r="F10" s="159">
        <v>18.600000000000001</v>
      </c>
      <c r="G10" s="160">
        <v>82.2</v>
      </c>
      <c r="H10" s="447"/>
      <c r="I10" s="148" t="s">
        <v>183</v>
      </c>
      <c r="J10" s="147">
        <v>20</v>
      </c>
      <c r="K10" s="159">
        <v>1.5</v>
      </c>
      <c r="L10" s="159">
        <v>0.6</v>
      </c>
      <c r="M10" s="159">
        <v>10.6</v>
      </c>
      <c r="N10" s="160">
        <v>47</v>
      </c>
    </row>
    <row r="11" spans="1:14">
      <c r="A11" s="148" t="s">
        <v>122</v>
      </c>
      <c r="B11" s="158" t="s">
        <v>120</v>
      </c>
      <c r="C11" s="147">
        <v>10</v>
      </c>
      <c r="D11" s="159">
        <v>2.2999999999999998</v>
      </c>
      <c r="E11" s="159">
        <v>2.4</v>
      </c>
      <c r="F11" s="159">
        <v>0</v>
      </c>
      <c r="G11" s="160">
        <v>32.299999999999997</v>
      </c>
      <c r="H11" s="447"/>
      <c r="I11" s="148" t="s">
        <v>207</v>
      </c>
      <c r="J11" s="147">
        <v>6</v>
      </c>
      <c r="K11" s="159">
        <v>1.4</v>
      </c>
      <c r="L11" s="159">
        <v>1.4</v>
      </c>
      <c r="M11" s="159">
        <v>0</v>
      </c>
      <c r="N11" s="160">
        <v>19.399999999999999</v>
      </c>
    </row>
    <row r="12" spans="1:14" ht="15" thickBot="1">
      <c r="A12" s="163"/>
      <c r="B12" s="115" t="s">
        <v>3</v>
      </c>
      <c r="C12" s="94">
        <f>SUM(C8:C11)</f>
        <v>425</v>
      </c>
      <c r="D12" s="94">
        <f>SUM(D8:D11)</f>
        <v>13.2</v>
      </c>
      <c r="E12" s="94">
        <f>SUM(E8:E11)</f>
        <v>11.799999999999999</v>
      </c>
      <c r="F12" s="94">
        <f>SUM(F8:F11)</f>
        <v>61.6</v>
      </c>
      <c r="G12" s="94">
        <f>SUM(G8:G11)</f>
        <v>408</v>
      </c>
      <c r="H12" s="447"/>
      <c r="I12" s="163"/>
      <c r="J12" s="94">
        <f>SUM(J8:J11)</f>
        <v>356</v>
      </c>
      <c r="K12" s="94">
        <f>SUM(K8:K11)</f>
        <v>9.9</v>
      </c>
      <c r="L12" s="94">
        <f>SUM(L8:L11)</f>
        <v>9.1</v>
      </c>
      <c r="M12" s="94">
        <f>SUM(M8:M11)</f>
        <v>47.2</v>
      </c>
      <c r="N12" s="94">
        <f>SUM(N8:N11)</f>
        <v>318.5</v>
      </c>
    </row>
    <row r="13" spans="1:14" ht="15" thickBot="1">
      <c r="A13" s="162"/>
      <c r="B13" s="451" t="s">
        <v>4</v>
      </c>
      <c r="C13" s="451"/>
      <c r="D13" s="451"/>
      <c r="E13" s="451"/>
      <c r="F13" s="451"/>
      <c r="G13" s="452"/>
      <c r="H13" s="447"/>
      <c r="I13" s="454" t="s">
        <v>4</v>
      </c>
      <c r="J13" s="451"/>
      <c r="K13" s="451"/>
      <c r="L13" s="451"/>
      <c r="M13" s="451"/>
      <c r="N13" s="452"/>
    </row>
    <row r="14" spans="1:14">
      <c r="A14" s="326" t="s">
        <v>117</v>
      </c>
      <c r="B14" s="330" t="s">
        <v>79</v>
      </c>
      <c r="C14" s="156">
        <v>140</v>
      </c>
      <c r="D14" s="262">
        <v>0.4</v>
      </c>
      <c r="E14" s="262">
        <v>0.4</v>
      </c>
      <c r="F14" s="262">
        <v>13.4</v>
      </c>
      <c r="G14" s="263">
        <v>51.4</v>
      </c>
      <c r="H14" s="447"/>
      <c r="I14" s="326" t="s">
        <v>150</v>
      </c>
      <c r="J14" s="156">
        <v>100</v>
      </c>
      <c r="K14" s="262">
        <v>0.3</v>
      </c>
      <c r="L14" s="262">
        <v>0.3</v>
      </c>
      <c r="M14" s="262">
        <v>10.7</v>
      </c>
      <c r="N14" s="263">
        <v>45</v>
      </c>
    </row>
    <row r="15" spans="1:14" ht="15" thickBot="1">
      <c r="A15" s="163"/>
      <c r="B15" s="115" t="s">
        <v>3</v>
      </c>
      <c r="C15" s="94">
        <f>SUM(C14)</f>
        <v>140</v>
      </c>
      <c r="D15" s="94">
        <f>SUM(D14)</f>
        <v>0.4</v>
      </c>
      <c r="E15" s="94">
        <f>SUM(E14)</f>
        <v>0.4</v>
      </c>
      <c r="F15" s="94">
        <f>SUM(F14)</f>
        <v>13.4</v>
      </c>
      <c r="G15" s="164">
        <f>SUM(G14)</f>
        <v>51.4</v>
      </c>
      <c r="H15" s="447"/>
      <c r="I15" s="163"/>
      <c r="J15" s="94">
        <f>SUM(J14)</f>
        <v>100</v>
      </c>
      <c r="K15" s="94">
        <f>SUM(K14)</f>
        <v>0.3</v>
      </c>
      <c r="L15" s="94">
        <f>SUM(L14)</f>
        <v>0.3</v>
      </c>
      <c r="M15" s="94">
        <f>SUM(M14)</f>
        <v>10.7</v>
      </c>
      <c r="N15" s="164">
        <f>SUM(N14)</f>
        <v>45</v>
      </c>
    </row>
    <row r="16" spans="1:14" ht="15" thickBot="1">
      <c r="A16" s="162"/>
      <c r="B16" s="451" t="s">
        <v>5</v>
      </c>
      <c r="C16" s="451"/>
      <c r="D16" s="451"/>
      <c r="E16" s="451"/>
      <c r="F16" s="451"/>
      <c r="G16" s="452"/>
      <c r="H16" s="447"/>
      <c r="I16" s="454" t="s">
        <v>5</v>
      </c>
      <c r="J16" s="451"/>
      <c r="K16" s="451"/>
      <c r="L16" s="451"/>
      <c r="M16" s="451"/>
      <c r="N16" s="452"/>
    </row>
    <row r="17" spans="1:14" ht="27" customHeight="1">
      <c r="A17" s="331" t="s">
        <v>241</v>
      </c>
      <c r="B17" s="332" t="s">
        <v>246</v>
      </c>
      <c r="C17" s="333">
        <v>50</v>
      </c>
      <c r="D17" s="333">
        <v>0.6</v>
      </c>
      <c r="E17" s="333">
        <v>2.0499999999999998</v>
      </c>
      <c r="F17" s="333">
        <v>5.6</v>
      </c>
      <c r="G17" s="334">
        <v>38.700000000000003</v>
      </c>
      <c r="H17" s="447"/>
      <c r="I17" s="335" t="s">
        <v>241</v>
      </c>
      <c r="J17" s="333">
        <v>30</v>
      </c>
      <c r="K17" s="336">
        <v>0.3</v>
      </c>
      <c r="L17" s="336">
        <v>1.2</v>
      </c>
      <c r="M17" s="336">
        <v>3.3</v>
      </c>
      <c r="N17" s="337">
        <v>23.2</v>
      </c>
    </row>
    <row r="18" spans="1:14" ht="16.649999999999999" customHeight="1">
      <c r="A18" s="317" t="s">
        <v>258</v>
      </c>
      <c r="B18" s="338" t="s">
        <v>259</v>
      </c>
      <c r="C18" s="165">
        <v>200</v>
      </c>
      <c r="D18" s="165">
        <v>1.76</v>
      </c>
      <c r="E18" s="165">
        <v>3.5</v>
      </c>
      <c r="F18" s="165">
        <v>9.8000000000000007</v>
      </c>
      <c r="G18" s="166">
        <v>85.2</v>
      </c>
      <c r="H18" s="447"/>
      <c r="I18" s="317" t="s">
        <v>258</v>
      </c>
      <c r="J18" s="165">
        <v>150</v>
      </c>
      <c r="K18" s="159">
        <v>1.3</v>
      </c>
      <c r="L18" s="159">
        <v>2.6</v>
      </c>
      <c r="M18" s="159">
        <v>7.3</v>
      </c>
      <c r="N18" s="160">
        <v>63.9</v>
      </c>
    </row>
    <row r="19" spans="1:14" ht="26.25" customHeight="1">
      <c r="A19" s="358" t="s">
        <v>267</v>
      </c>
      <c r="B19" s="359" t="s">
        <v>268</v>
      </c>
      <c r="C19" s="213">
        <v>180</v>
      </c>
      <c r="D19" s="213">
        <v>12.2</v>
      </c>
      <c r="E19" s="213">
        <v>14.7</v>
      </c>
      <c r="F19" s="213">
        <v>11.7</v>
      </c>
      <c r="G19" s="214">
        <v>247</v>
      </c>
      <c r="H19" s="447"/>
      <c r="I19" s="358" t="s">
        <v>269</v>
      </c>
      <c r="J19" s="363">
        <v>150</v>
      </c>
      <c r="K19" s="364">
        <v>9.9</v>
      </c>
      <c r="L19" s="364">
        <v>9.6999999999999993</v>
      </c>
      <c r="M19" s="364">
        <v>9.4</v>
      </c>
      <c r="N19" s="365">
        <v>177</v>
      </c>
    </row>
    <row r="20" spans="1:14" ht="28.5" customHeight="1">
      <c r="A20" s="360" t="s">
        <v>257</v>
      </c>
      <c r="B20" s="216" t="s">
        <v>85</v>
      </c>
      <c r="C20" s="361">
        <v>180</v>
      </c>
      <c r="D20" s="307">
        <v>12</v>
      </c>
      <c r="E20" s="307">
        <v>14.7</v>
      </c>
      <c r="F20" s="307">
        <v>11.7</v>
      </c>
      <c r="G20" s="362" t="s">
        <v>299</v>
      </c>
      <c r="H20" s="447"/>
      <c r="I20" s="360" t="s">
        <v>209</v>
      </c>
      <c r="J20" s="361">
        <v>150</v>
      </c>
      <c r="K20" s="307">
        <v>9</v>
      </c>
      <c r="L20" s="307">
        <v>9.6999999999999993</v>
      </c>
      <c r="M20" s="307">
        <v>9.4</v>
      </c>
      <c r="N20" s="362">
        <v>177</v>
      </c>
    </row>
    <row r="21" spans="1:14" ht="13.5" customHeight="1">
      <c r="A21" s="148" t="s">
        <v>45</v>
      </c>
      <c r="B21" s="146" t="s">
        <v>38</v>
      </c>
      <c r="C21" s="147">
        <v>200</v>
      </c>
      <c r="D21" s="159">
        <v>0.3</v>
      </c>
      <c r="E21" s="159">
        <v>0</v>
      </c>
      <c r="F21" s="159">
        <v>19.2</v>
      </c>
      <c r="G21" s="160">
        <v>79</v>
      </c>
      <c r="H21" s="447"/>
      <c r="I21" s="148" t="s">
        <v>149</v>
      </c>
      <c r="J21" s="147">
        <v>150</v>
      </c>
      <c r="K21" s="159">
        <v>0.2</v>
      </c>
      <c r="L21" s="159">
        <v>0</v>
      </c>
      <c r="M21" s="159">
        <v>14.4</v>
      </c>
      <c r="N21" s="160">
        <v>59.2</v>
      </c>
    </row>
    <row r="22" spans="1:14" ht="15.75" customHeight="1">
      <c r="A22" s="148" t="s">
        <v>41</v>
      </c>
      <c r="B22" s="146" t="s">
        <v>9</v>
      </c>
      <c r="C22" s="147">
        <v>40</v>
      </c>
      <c r="D22" s="159">
        <v>2.6</v>
      </c>
      <c r="E22" s="159">
        <v>0.4</v>
      </c>
      <c r="F22" s="159">
        <v>13.3</v>
      </c>
      <c r="G22" s="160">
        <v>72.400000000000006</v>
      </c>
      <c r="H22" s="447"/>
      <c r="I22" s="148" t="s">
        <v>211</v>
      </c>
      <c r="J22" s="147">
        <v>25</v>
      </c>
      <c r="K22" s="159">
        <v>1.6</v>
      </c>
      <c r="L22" s="159">
        <v>0.3</v>
      </c>
      <c r="M22" s="159">
        <v>10.4</v>
      </c>
      <c r="N22" s="160">
        <v>45.2</v>
      </c>
    </row>
    <row r="23" spans="1:14">
      <c r="A23" s="148" t="s">
        <v>64</v>
      </c>
      <c r="B23" s="146" t="s">
        <v>184</v>
      </c>
      <c r="C23" s="147">
        <v>30</v>
      </c>
      <c r="D23" s="159">
        <v>2.2000000000000002</v>
      </c>
      <c r="E23" s="159">
        <v>0.2</v>
      </c>
      <c r="F23" s="159">
        <v>15</v>
      </c>
      <c r="G23" s="160">
        <v>69.3</v>
      </c>
      <c r="H23" s="447"/>
      <c r="I23" s="148" t="s">
        <v>64</v>
      </c>
      <c r="J23" s="147">
        <v>30</v>
      </c>
      <c r="K23" s="159">
        <v>1.5</v>
      </c>
      <c r="L23" s="159">
        <v>0.1</v>
      </c>
      <c r="M23" s="159">
        <v>10</v>
      </c>
      <c r="N23" s="160">
        <v>46.2</v>
      </c>
    </row>
    <row r="24" spans="1:14" ht="12.75" customHeight="1">
      <c r="A24" s="187"/>
      <c r="B24" s="188" t="s">
        <v>3</v>
      </c>
      <c r="C24" s="189">
        <f>SUM(C17:C19,C21:C23)</f>
        <v>700</v>
      </c>
      <c r="D24" s="189">
        <f t="shared" ref="D24:G24" si="0">SUM(D17:D19,D21:D23)</f>
        <v>19.66</v>
      </c>
      <c r="E24" s="189">
        <f t="shared" si="0"/>
        <v>20.849999999999998</v>
      </c>
      <c r="F24" s="189">
        <f t="shared" si="0"/>
        <v>74.599999999999994</v>
      </c>
      <c r="G24" s="189">
        <f t="shared" si="0"/>
        <v>591.59999999999991</v>
      </c>
      <c r="H24" s="447"/>
      <c r="I24" s="191"/>
      <c r="J24" s="189">
        <f>SUM(J17:J19,J21:J23)</f>
        <v>535</v>
      </c>
      <c r="K24" s="189">
        <f t="shared" ref="K24:N24" si="1">SUM(K17:K19,K21:K23)</f>
        <v>14.799999999999999</v>
      </c>
      <c r="L24" s="189">
        <f t="shared" si="1"/>
        <v>13.9</v>
      </c>
      <c r="M24" s="189">
        <f t="shared" si="1"/>
        <v>54.8</v>
      </c>
      <c r="N24" s="189">
        <f t="shared" si="1"/>
        <v>414.7</v>
      </c>
    </row>
    <row r="25" spans="1:14" ht="14.25" customHeight="1" thickBot="1">
      <c r="A25" s="192"/>
      <c r="B25" s="193" t="s">
        <v>3</v>
      </c>
      <c r="C25" s="194">
        <f>SUM(C17:C18,C20:C23)</f>
        <v>700</v>
      </c>
      <c r="D25" s="194">
        <f t="shared" ref="D25:G25" si="2">SUM(D17:D18,D20:D23)</f>
        <v>19.46</v>
      </c>
      <c r="E25" s="194">
        <f t="shared" si="2"/>
        <v>20.849999999999998</v>
      </c>
      <c r="F25" s="194">
        <f t="shared" si="2"/>
        <v>74.599999999999994</v>
      </c>
      <c r="G25" s="194">
        <f t="shared" si="2"/>
        <v>344.6</v>
      </c>
      <c r="H25" s="447"/>
      <c r="I25" s="192"/>
      <c r="J25" s="194">
        <f>SUM(J17:J18,J20:J23)</f>
        <v>535</v>
      </c>
      <c r="K25" s="194">
        <f t="shared" ref="K25:N25" si="3">SUM(K17:K18,K20:K23)</f>
        <v>13.899999999999999</v>
      </c>
      <c r="L25" s="194">
        <f t="shared" si="3"/>
        <v>13.9</v>
      </c>
      <c r="M25" s="194">
        <f t="shared" si="3"/>
        <v>54.8</v>
      </c>
      <c r="N25" s="194">
        <f t="shared" si="3"/>
        <v>414.7</v>
      </c>
    </row>
    <row r="26" spans="1:14" ht="15" thickBot="1">
      <c r="A26" s="162"/>
      <c r="B26" s="451" t="s">
        <v>51</v>
      </c>
      <c r="C26" s="451"/>
      <c r="D26" s="451"/>
      <c r="E26" s="451"/>
      <c r="F26" s="451"/>
      <c r="G26" s="452"/>
      <c r="H26" s="447"/>
      <c r="I26" s="454" t="s">
        <v>51</v>
      </c>
      <c r="J26" s="451"/>
      <c r="K26" s="451"/>
      <c r="L26" s="451"/>
      <c r="M26" s="451"/>
      <c r="N26" s="452"/>
    </row>
    <row r="27" spans="1:14" ht="13.5" customHeight="1">
      <c r="A27" s="327" t="s">
        <v>91</v>
      </c>
      <c r="B27" s="155" t="s">
        <v>90</v>
      </c>
      <c r="C27" s="156">
        <v>80</v>
      </c>
      <c r="D27" s="262">
        <v>7.9</v>
      </c>
      <c r="E27" s="262">
        <v>11.7</v>
      </c>
      <c r="F27" s="262">
        <v>41.8</v>
      </c>
      <c r="G27" s="263">
        <v>341.3</v>
      </c>
      <c r="H27" s="447"/>
      <c r="I27" s="327" t="s">
        <v>208</v>
      </c>
      <c r="J27" s="156">
        <v>50</v>
      </c>
      <c r="K27" s="262">
        <v>4.9000000000000004</v>
      </c>
      <c r="L27" s="262">
        <v>7.1</v>
      </c>
      <c r="M27" s="262">
        <v>26.1</v>
      </c>
      <c r="N27" s="263">
        <v>207.5</v>
      </c>
    </row>
    <row r="28" spans="1:14" ht="14.25" customHeight="1">
      <c r="A28" s="339" t="s">
        <v>189</v>
      </c>
      <c r="B28" s="146" t="s">
        <v>77</v>
      </c>
      <c r="C28" s="147">
        <v>180</v>
      </c>
      <c r="D28" s="159">
        <v>5</v>
      </c>
      <c r="E28" s="159">
        <v>5.7</v>
      </c>
      <c r="F28" s="159">
        <v>20.3</v>
      </c>
      <c r="G28" s="160">
        <v>153</v>
      </c>
      <c r="H28" s="447"/>
      <c r="I28" s="340" t="s">
        <v>190</v>
      </c>
      <c r="J28" s="159">
        <v>150</v>
      </c>
      <c r="K28" s="159">
        <v>7.3</v>
      </c>
      <c r="L28" s="159">
        <v>4.5999999999999996</v>
      </c>
      <c r="M28" s="159">
        <v>12.6</v>
      </c>
      <c r="N28" s="160">
        <v>127.2</v>
      </c>
    </row>
    <row r="29" spans="1:14" ht="14.25" customHeight="1">
      <c r="A29" s="290"/>
      <c r="B29" s="289" t="s">
        <v>3</v>
      </c>
      <c r="C29" s="276">
        <f>SUM(C27:C28)</f>
        <v>260</v>
      </c>
      <c r="D29" s="276">
        <f>SUM(D27:D28)</f>
        <v>12.9</v>
      </c>
      <c r="E29" s="276">
        <f>SUM(E27:E28)</f>
        <v>17.399999999999999</v>
      </c>
      <c r="F29" s="276">
        <f>SUM(F27:F28)</f>
        <v>62.099999999999994</v>
      </c>
      <c r="G29" s="291">
        <f>SUM(G27:G28)</f>
        <v>494.3</v>
      </c>
      <c r="H29" s="447"/>
      <c r="I29" s="290"/>
      <c r="J29" s="276">
        <f>SUM(J27:J28)</f>
        <v>200</v>
      </c>
      <c r="K29" s="276">
        <f>SUM(K27:K28)</f>
        <v>12.2</v>
      </c>
      <c r="L29" s="276">
        <f>SUM(L27:L28)</f>
        <v>11.7</v>
      </c>
      <c r="M29" s="276">
        <f>SUM(M27:M28)</f>
        <v>38.700000000000003</v>
      </c>
      <c r="N29" s="291">
        <f>SUM(N27:N28)</f>
        <v>334.7</v>
      </c>
    </row>
    <row r="30" spans="1:14" ht="14.25" customHeight="1">
      <c r="A30" s="252"/>
      <c r="B30" s="251" t="s">
        <v>10</v>
      </c>
      <c r="C30" s="225">
        <f>C12+C15+C24+C29</f>
        <v>1525</v>
      </c>
      <c r="D30" s="225">
        <f>D12+D15+D24+D29</f>
        <v>46.16</v>
      </c>
      <c r="E30" s="225">
        <f t="shared" ref="E30:G30" si="4">E12+E15+E24+E29</f>
        <v>50.449999999999996</v>
      </c>
      <c r="F30" s="225">
        <f t="shared" si="4"/>
        <v>211.7</v>
      </c>
      <c r="G30" s="225">
        <f t="shared" si="4"/>
        <v>1545.3</v>
      </c>
      <c r="H30" s="447"/>
      <c r="I30" s="252"/>
      <c r="J30" s="225">
        <f>J12+J15+J24+J29</f>
        <v>1191</v>
      </c>
      <c r="K30" s="225">
        <f t="shared" ref="K30:N30" si="5">K12+K15+K24+K29</f>
        <v>37.200000000000003</v>
      </c>
      <c r="L30" s="225">
        <f t="shared" si="5"/>
        <v>35</v>
      </c>
      <c r="M30" s="225">
        <f t="shared" si="5"/>
        <v>151.4</v>
      </c>
      <c r="N30" s="225">
        <f t="shared" si="5"/>
        <v>1112.9000000000001</v>
      </c>
    </row>
    <row r="31" spans="1:14" ht="14.25" customHeight="1" thickBot="1">
      <c r="A31" s="253"/>
      <c r="B31" s="254" t="s">
        <v>10</v>
      </c>
      <c r="C31" s="227">
        <f>C12+C15+C25+C29</f>
        <v>1525</v>
      </c>
      <c r="D31" s="227">
        <f t="shared" ref="D31:G31" si="6">D12+D15+D25+D29</f>
        <v>45.96</v>
      </c>
      <c r="E31" s="227">
        <f t="shared" si="6"/>
        <v>50.449999999999996</v>
      </c>
      <c r="F31" s="227">
        <f t="shared" si="6"/>
        <v>211.7</v>
      </c>
      <c r="G31" s="227">
        <f t="shared" si="6"/>
        <v>1298.3</v>
      </c>
      <c r="H31" s="447"/>
      <c r="I31" s="253"/>
      <c r="J31" s="227">
        <f>J12+J15+J25+J29</f>
        <v>1191</v>
      </c>
      <c r="K31" s="227">
        <f t="shared" ref="K31:N31" si="7">K12+K15+K25+K29</f>
        <v>36.299999999999997</v>
      </c>
      <c r="L31" s="227">
        <f t="shared" si="7"/>
        <v>35</v>
      </c>
      <c r="M31" s="227">
        <f t="shared" si="7"/>
        <v>151.4</v>
      </c>
      <c r="N31" s="227">
        <f t="shared" si="7"/>
        <v>1112.9000000000001</v>
      </c>
    </row>
    <row r="32" spans="1:14" ht="14.25" customHeight="1" thickBot="1">
      <c r="A32" s="169"/>
      <c r="B32" s="146" t="s">
        <v>31</v>
      </c>
      <c r="C32" s="328"/>
      <c r="D32" s="159">
        <v>54</v>
      </c>
      <c r="E32" s="159">
        <v>60</v>
      </c>
      <c r="F32" s="159">
        <v>261</v>
      </c>
      <c r="G32" s="160">
        <v>1800</v>
      </c>
      <c r="H32" s="447"/>
      <c r="I32" s="356"/>
      <c r="J32" s="357"/>
      <c r="K32" s="262">
        <v>42</v>
      </c>
      <c r="L32" s="262">
        <v>47</v>
      </c>
      <c r="M32" s="262">
        <v>203</v>
      </c>
      <c r="N32" s="263">
        <v>1400</v>
      </c>
    </row>
    <row r="33" spans="1:14" ht="12" customHeight="1">
      <c r="A33" s="107"/>
      <c r="B33" s="455" t="s">
        <v>11</v>
      </c>
      <c r="C33" s="279"/>
      <c r="D33" s="352">
        <f>D30-D32</f>
        <v>-7.8400000000000034</v>
      </c>
      <c r="E33" s="231">
        <f>E30-E32</f>
        <v>-9.5500000000000043</v>
      </c>
      <c r="F33" s="231">
        <f>F30-F32</f>
        <v>-49.300000000000011</v>
      </c>
      <c r="G33" s="353">
        <f>G30-G32</f>
        <v>-254.70000000000005</v>
      </c>
      <c r="H33" s="447"/>
      <c r="I33" s="107"/>
      <c r="J33" s="279"/>
      <c r="K33" s="352">
        <f>K30-K32</f>
        <v>-4.7999999999999972</v>
      </c>
      <c r="L33" s="231">
        <f>L30-L32</f>
        <v>-12</v>
      </c>
      <c r="M33" s="231">
        <f>M30-M32</f>
        <v>-51.599999999999994</v>
      </c>
      <c r="N33" s="353">
        <f>N30-N32</f>
        <v>-287.09999999999991</v>
      </c>
    </row>
    <row r="34" spans="1:14" ht="12.75" customHeight="1" thickBot="1">
      <c r="A34" s="109"/>
      <c r="B34" s="456"/>
      <c r="C34" s="280"/>
      <c r="D34" s="354">
        <f>D31-D32</f>
        <v>-8.0399999999999991</v>
      </c>
      <c r="E34" s="232">
        <f>E31-E32</f>
        <v>-9.5500000000000043</v>
      </c>
      <c r="F34" s="232">
        <f>F31-F32</f>
        <v>-49.300000000000011</v>
      </c>
      <c r="G34" s="355">
        <f>G31-G32</f>
        <v>-501.70000000000005</v>
      </c>
      <c r="H34" s="447"/>
      <c r="I34" s="109"/>
      <c r="J34" s="280"/>
      <c r="K34" s="354">
        <f>K31-K32</f>
        <v>-5.7000000000000028</v>
      </c>
      <c r="L34" s="232">
        <f>L31-L32</f>
        <v>-12</v>
      </c>
      <c r="M34" s="232">
        <f>M31-M32</f>
        <v>-51.599999999999994</v>
      </c>
      <c r="N34" s="355">
        <f>N31-N32</f>
        <v>-287.09999999999991</v>
      </c>
    </row>
    <row r="35" spans="1:14">
      <c r="A35" s="439" t="s">
        <v>152</v>
      </c>
      <c r="B35" s="440"/>
    </row>
    <row r="36" spans="1:14" ht="15" thickBot="1">
      <c r="A36" s="441" t="s">
        <v>153</v>
      </c>
      <c r="B36" s="442"/>
      <c r="H36" s="56"/>
      <c r="I36" s="41"/>
    </row>
  </sheetData>
  <mergeCells count="25">
    <mergeCell ref="B33:B34"/>
    <mergeCell ref="B1:N1"/>
    <mergeCell ref="B2:N2"/>
    <mergeCell ref="B5:B6"/>
    <mergeCell ref="C5:C6"/>
    <mergeCell ref="D5:F5"/>
    <mergeCell ref="G5:G6"/>
    <mergeCell ref="J5:J6"/>
    <mergeCell ref="N5:N6"/>
    <mergeCell ref="A35:B35"/>
    <mergeCell ref="A36:B36"/>
    <mergeCell ref="A5:A6"/>
    <mergeCell ref="I5:I6"/>
    <mergeCell ref="I4:N4"/>
    <mergeCell ref="A4:G4"/>
    <mergeCell ref="H4:H34"/>
    <mergeCell ref="K5:M5"/>
    <mergeCell ref="B7:G7"/>
    <mergeCell ref="B13:G13"/>
    <mergeCell ref="B16:G16"/>
    <mergeCell ref="B26:G26"/>
    <mergeCell ref="I7:N7"/>
    <mergeCell ref="I13:N13"/>
    <mergeCell ref="I16:N16"/>
    <mergeCell ref="I26:N26"/>
  </mergeCells>
  <pageMargins left="0.11811023622047245" right="0.11811023622047245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0"/>
  <sheetViews>
    <sheetView topLeftCell="A10" workbookViewId="0">
      <selection activeCell="B26" sqref="B26:G26"/>
    </sheetView>
  </sheetViews>
  <sheetFormatPr defaultColWidth="9.109375" defaultRowHeight="14.4"/>
  <cols>
    <col min="1" max="1" width="8.33203125" style="41" customWidth="1"/>
    <col min="2" max="2" width="28.6640625" style="1" customWidth="1"/>
    <col min="3" max="3" width="8.5546875" style="1" customWidth="1"/>
    <col min="4" max="5" width="8" style="1" customWidth="1"/>
    <col min="6" max="6" width="9.44140625" style="1" customWidth="1"/>
    <col min="7" max="7" width="9.6640625" style="1" customWidth="1"/>
    <col min="8" max="8" width="4.44140625" style="1" customWidth="1"/>
    <col min="9" max="9" width="9.33203125" style="1" customWidth="1"/>
    <col min="10" max="10" width="8.88671875" style="41" customWidth="1"/>
    <col min="11" max="13" width="9.109375" style="41"/>
    <col min="14" max="14" width="10.109375" style="41" customWidth="1"/>
    <col min="15" max="16384" width="9.109375" style="41"/>
  </cols>
  <sheetData>
    <row r="1" spans="1:14" ht="14.25" customHeight="1">
      <c r="B1" s="415" t="s">
        <v>12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14.25" customHeight="1">
      <c r="B2" s="428" t="s">
        <v>25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14" ht="2.25" customHeight="1" thickBot="1">
      <c r="H3" s="54"/>
    </row>
    <row r="4" spans="1:14" ht="14.25" customHeight="1">
      <c r="A4" s="436" t="s">
        <v>138</v>
      </c>
      <c r="B4" s="437"/>
      <c r="C4" s="437"/>
      <c r="D4" s="437"/>
      <c r="E4" s="437"/>
      <c r="F4" s="437"/>
      <c r="G4" s="438"/>
      <c r="H4" s="460"/>
      <c r="I4" s="436" t="s">
        <v>239</v>
      </c>
      <c r="J4" s="437"/>
      <c r="K4" s="437"/>
      <c r="L4" s="437"/>
      <c r="M4" s="437"/>
      <c r="N4" s="438"/>
    </row>
    <row r="5" spans="1:14" ht="19.5" customHeight="1">
      <c r="A5" s="435" t="s">
        <v>33</v>
      </c>
      <c r="B5" s="429" t="s">
        <v>24</v>
      </c>
      <c r="C5" s="430" t="s">
        <v>16</v>
      </c>
      <c r="D5" s="431" t="s">
        <v>0</v>
      </c>
      <c r="E5" s="431"/>
      <c r="F5" s="431"/>
      <c r="G5" s="432" t="s">
        <v>20</v>
      </c>
      <c r="H5" s="460"/>
      <c r="I5" s="435" t="s">
        <v>33</v>
      </c>
      <c r="J5" s="430" t="s">
        <v>16</v>
      </c>
      <c r="K5" s="431" t="s">
        <v>0</v>
      </c>
      <c r="L5" s="431"/>
      <c r="M5" s="431"/>
      <c r="N5" s="432" t="s">
        <v>20</v>
      </c>
    </row>
    <row r="6" spans="1:14" ht="22.5" customHeight="1">
      <c r="A6" s="435"/>
      <c r="B6" s="429"/>
      <c r="C6" s="430"/>
      <c r="D6" s="367" t="s">
        <v>17</v>
      </c>
      <c r="E6" s="367" t="s">
        <v>18</v>
      </c>
      <c r="F6" s="367" t="s">
        <v>19</v>
      </c>
      <c r="G6" s="432"/>
      <c r="H6" s="460"/>
      <c r="I6" s="435"/>
      <c r="J6" s="430"/>
      <c r="K6" s="367" t="s">
        <v>17</v>
      </c>
      <c r="L6" s="367" t="s">
        <v>18</v>
      </c>
      <c r="M6" s="367" t="s">
        <v>19</v>
      </c>
      <c r="N6" s="432"/>
    </row>
    <row r="7" spans="1:14" ht="15" thickBot="1">
      <c r="A7" s="69"/>
      <c r="B7" s="424" t="s">
        <v>1</v>
      </c>
      <c r="C7" s="424"/>
      <c r="D7" s="424"/>
      <c r="E7" s="424"/>
      <c r="F7" s="424"/>
      <c r="G7" s="425"/>
      <c r="H7" s="460"/>
      <c r="I7" s="433" t="s">
        <v>1</v>
      </c>
      <c r="J7" s="424"/>
      <c r="K7" s="424"/>
      <c r="L7" s="424"/>
      <c r="M7" s="424"/>
      <c r="N7" s="425"/>
    </row>
    <row r="8" spans="1:14" ht="26.25" customHeight="1">
      <c r="A8" s="75" t="s">
        <v>242</v>
      </c>
      <c r="B8" s="386" t="s">
        <v>235</v>
      </c>
      <c r="C8" s="393">
        <v>200</v>
      </c>
      <c r="D8" s="393">
        <v>4.2</v>
      </c>
      <c r="E8" s="393">
        <v>5.7</v>
      </c>
      <c r="F8" s="393">
        <v>23.4</v>
      </c>
      <c r="G8" s="394">
        <v>173.3</v>
      </c>
      <c r="H8" s="460"/>
      <c r="I8" s="390" t="s">
        <v>242</v>
      </c>
      <c r="J8" s="391">
        <v>150</v>
      </c>
      <c r="K8" s="391">
        <v>2.2000000000000002</v>
      </c>
      <c r="L8" s="391">
        <v>3.6</v>
      </c>
      <c r="M8" s="391">
        <v>22.5</v>
      </c>
      <c r="N8" s="392">
        <v>138</v>
      </c>
    </row>
    <row r="9" spans="1:14">
      <c r="A9" s="80" t="s">
        <v>223</v>
      </c>
      <c r="B9" s="81" t="s">
        <v>22</v>
      </c>
      <c r="C9" s="83">
        <v>200</v>
      </c>
      <c r="D9" s="83">
        <v>3.6</v>
      </c>
      <c r="E9" s="83">
        <v>3.6</v>
      </c>
      <c r="F9" s="83">
        <v>14.8</v>
      </c>
      <c r="G9" s="84">
        <v>115.8</v>
      </c>
      <c r="H9" s="460"/>
      <c r="I9" s="80" t="s">
        <v>137</v>
      </c>
      <c r="J9" s="83">
        <v>180</v>
      </c>
      <c r="K9" s="83">
        <v>2.7</v>
      </c>
      <c r="L9" s="83">
        <v>2.8</v>
      </c>
      <c r="M9" s="83">
        <v>13.5</v>
      </c>
      <c r="N9" s="84">
        <v>100.6</v>
      </c>
    </row>
    <row r="10" spans="1:14" ht="15.75" customHeight="1">
      <c r="A10" s="80" t="s">
        <v>39</v>
      </c>
      <c r="B10" s="74" t="s">
        <v>48</v>
      </c>
      <c r="C10" s="83">
        <v>36</v>
      </c>
      <c r="D10" s="83">
        <v>2.2999999999999998</v>
      </c>
      <c r="E10" s="83">
        <v>5.8</v>
      </c>
      <c r="F10" s="83">
        <v>16.04</v>
      </c>
      <c r="G10" s="84">
        <v>103.8</v>
      </c>
      <c r="H10" s="460"/>
      <c r="I10" s="80" t="s">
        <v>192</v>
      </c>
      <c r="J10" s="83">
        <v>31</v>
      </c>
      <c r="K10" s="83">
        <v>1.9</v>
      </c>
      <c r="L10" s="83">
        <v>5.6</v>
      </c>
      <c r="M10" s="83">
        <v>13.3</v>
      </c>
      <c r="N10" s="84">
        <v>103.6</v>
      </c>
    </row>
    <row r="11" spans="1:14" ht="15" thickBot="1">
      <c r="A11" s="85"/>
      <c r="B11" s="86" t="s">
        <v>3</v>
      </c>
      <c r="C11" s="87">
        <f>SUM(C8:C10)</f>
        <v>436</v>
      </c>
      <c r="D11" s="87">
        <f t="shared" ref="D11:G11" si="0">SUM(D8:D10)</f>
        <v>10.100000000000001</v>
      </c>
      <c r="E11" s="87">
        <f t="shared" si="0"/>
        <v>15.100000000000001</v>
      </c>
      <c r="F11" s="87">
        <f t="shared" si="0"/>
        <v>54.24</v>
      </c>
      <c r="G11" s="88">
        <f t="shared" si="0"/>
        <v>392.90000000000003</v>
      </c>
      <c r="H11" s="460"/>
      <c r="I11" s="85"/>
      <c r="J11" s="87">
        <f>SUM(J8:J10)</f>
        <v>361</v>
      </c>
      <c r="K11" s="87">
        <f t="shared" ref="K11:N11" si="1">SUM(K8:K10)</f>
        <v>6.8000000000000007</v>
      </c>
      <c r="L11" s="87">
        <f t="shared" si="1"/>
        <v>12</v>
      </c>
      <c r="M11" s="87">
        <f t="shared" si="1"/>
        <v>49.3</v>
      </c>
      <c r="N11" s="88">
        <f t="shared" si="1"/>
        <v>342.2</v>
      </c>
    </row>
    <row r="12" spans="1:14" ht="15" thickBot="1">
      <c r="A12" s="72"/>
      <c r="B12" s="426" t="s">
        <v>4</v>
      </c>
      <c r="C12" s="426"/>
      <c r="D12" s="426"/>
      <c r="E12" s="426"/>
      <c r="F12" s="426"/>
      <c r="G12" s="427"/>
      <c r="H12" s="460"/>
      <c r="I12" s="434" t="s">
        <v>4</v>
      </c>
      <c r="J12" s="426"/>
      <c r="K12" s="426"/>
      <c r="L12" s="426"/>
      <c r="M12" s="426"/>
      <c r="N12" s="427"/>
    </row>
    <row r="13" spans="1:14">
      <c r="A13" s="89" t="s">
        <v>117</v>
      </c>
      <c r="B13" s="90" t="s">
        <v>79</v>
      </c>
      <c r="C13" s="91">
        <v>140</v>
      </c>
      <c r="D13" s="92">
        <v>0.4</v>
      </c>
      <c r="E13" s="92">
        <v>0.4</v>
      </c>
      <c r="F13" s="92">
        <v>13.4</v>
      </c>
      <c r="G13" s="93">
        <v>51.4</v>
      </c>
      <c r="H13" s="460"/>
      <c r="I13" s="89" t="s">
        <v>150</v>
      </c>
      <c r="J13" s="91">
        <v>100</v>
      </c>
      <c r="K13" s="92">
        <v>0.3</v>
      </c>
      <c r="L13" s="92">
        <v>0.3</v>
      </c>
      <c r="M13" s="92">
        <v>10.7</v>
      </c>
      <c r="N13" s="93">
        <v>45</v>
      </c>
    </row>
    <row r="14" spans="1:14" ht="15" thickBot="1">
      <c r="A14" s="85"/>
      <c r="B14" s="86" t="s">
        <v>3</v>
      </c>
      <c r="C14" s="87">
        <f>SUM(C13)</f>
        <v>140</v>
      </c>
      <c r="D14" s="87">
        <f>SUM(D13)</f>
        <v>0.4</v>
      </c>
      <c r="E14" s="87">
        <f>SUM(E13)</f>
        <v>0.4</v>
      </c>
      <c r="F14" s="87">
        <f>SUM(F13)</f>
        <v>13.4</v>
      </c>
      <c r="G14" s="88">
        <f>SUM(G13)</f>
        <v>51.4</v>
      </c>
      <c r="H14" s="460"/>
      <c r="I14" s="85"/>
      <c r="J14" s="94">
        <f>SUM(J13)</f>
        <v>100</v>
      </c>
      <c r="K14" s="94">
        <f>SUM(K13)</f>
        <v>0.3</v>
      </c>
      <c r="L14" s="87">
        <f>SUM(L13)</f>
        <v>0.3</v>
      </c>
      <c r="M14" s="87">
        <f>SUM(M13)</f>
        <v>10.7</v>
      </c>
      <c r="N14" s="88">
        <f>SUM(N13)</f>
        <v>45</v>
      </c>
    </row>
    <row r="15" spans="1:14" ht="15" thickBot="1">
      <c r="A15" s="72"/>
      <c r="B15" s="426" t="s">
        <v>5</v>
      </c>
      <c r="C15" s="426"/>
      <c r="D15" s="426"/>
      <c r="E15" s="426"/>
      <c r="F15" s="426"/>
      <c r="G15" s="427"/>
      <c r="H15" s="460"/>
      <c r="I15" s="434" t="s">
        <v>5</v>
      </c>
      <c r="J15" s="426"/>
      <c r="K15" s="426"/>
      <c r="L15" s="426"/>
      <c r="M15" s="426"/>
      <c r="N15" s="427"/>
    </row>
    <row r="16" spans="1:14" ht="15" customHeight="1" thickBot="1">
      <c r="A16" s="235" t="s">
        <v>124</v>
      </c>
      <c r="B16" s="236" t="s">
        <v>123</v>
      </c>
      <c r="C16" s="231">
        <v>50</v>
      </c>
      <c r="D16" s="231">
        <v>0.6</v>
      </c>
      <c r="E16" s="231">
        <v>2.6</v>
      </c>
      <c r="F16" s="231">
        <v>2.7</v>
      </c>
      <c r="G16" s="237">
        <v>103</v>
      </c>
      <c r="H16" s="460"/>
      <c r="I16" s="238" t="s">
        <v>193</v>
      </c>
      <c r="J16" s="239">
        <v>45</v>
      </c>
      <c r="K16" s="240">
        <v>0.3</v>
      </c>
      <c r="L16" s="240">
        <v>2.2999999999999998</v>
      </c>
      <c r="M16" s="240">
        <v>3.6</v>
      </c>
      <c r="N16" s="241">
        <v>62.1</v>
      </c>
    </row>
    <row r="17" spans="1:16" ht="26.25" customHeight="1">
      <c r="A17" s="305" t="s">
        <v>100</v>
      </c>
      <c r="B17" s="380" t="s">
        <v>99</v>
      </c>
      <c r="C17" s="299">
        <v>50</v>
      </c>
      <c r="D17" s="298">
        <v>1.1000000000000001</v>
      </c>
      <c r="E17" s="299">
        <v>7.6</v>
      </c>
      <c r="F17" s="299">
        <v>3.4</v>
      </c>
      <c r="G17" s="300">
        <v>84.5</v>
      </c>
      <c r="H17" s="460"/>
      <c r="I17" s="305" t="s">
        <v>147</v>
      </c>
      <c r="J17" s="381">
        <v>30</v>
      </c>
      <c r="K17" s="382">
        <v>0.6</v>
      </c>
      <c r="L17" s="382">
        <v>4.5</v>
      </c>
      <c r="M17" s="382">
        <v>2</v>
      </c>
      <c r="N17" s="383">
        <v>50.7</v>
      </c>
    </row>
    <row r="18" spans="1:16" ht="16.649999999999999" customHeight="1">
      <c r="A18" s="80" t="s">
        <v>186</v>
      </c>
      <c r="B18" s="146" t="s">
        <v>203</v>
      </c>
      <c r="C18" s="83">
        <v>180</v>
      </c>
      <c r="D18" s="83">
        <v>1</v>
      </c>
      <c r="E18" s="83">
        <v>3.9</v>
      </c>
      <c r="F18" s="83">
        <v>8.1999999999999993</v>
      </c>
      <c r="G18" s="84">
        <v>76.599999999999994</v>
      </c>
      <c r="H18" s="460"/>
      <c r="I18" s="96" t="s">
        <v>226</v>
      </c>
      <c r="J18" s="97">
        <v>150</v>
      </c>
      <c r="K18" s="97">
        <v>1.2</v>
      </c>
      <c r="L18" s="97">
        <v>3.3</v>
      </c>
      <c r="M18" s="97">
        <v>24.1</v>
      </c>
      <c r="N18" s="171">
        <v>74.5</v>
      </c>
      <c r="P18" s="306"/>
    </row>
    <row r="19" spans="1:16" ht="16.649999999999999" customHeight="1">
      <c r="A19" s="80" t="s">
        <v>254</v>
      </c>
      <c r="B19" s="98" t="s">
        <v>287</v>
      </c>
      <c r="C19" s="82">
        <v>80</v>
      </c>
      <c r="D19" s="83">
        <v>19.600000000000001</v>
      </c>
      <c r="E19" s="83">
        <v>17.3</v>
      </c>
      <c r="F19" s="83">
        <v>2.4</v>
      </c>
      <c r="G19" s="84">
        <v>272</v>
      </c>
      <c r="H19" s="460"/>
      <c r="I19" s="80" t="s">
        <v>213</v>
      </c>
      <c r="J19" s="82">
        <v>50</v>
      </c>
      <c r="K19" s="83">
        <v>13.3</v>
      </c>
      <c r="L19" s="83">
        <v>10.8</v>
      </c>
      <c r="M19" s="83">
        <v>1.5</v>
      </c>
      <c r="N19" s="84">
        <v>170</v>
      </c>
      <c r="P19" s="306"/>
    </row>
    <row r="20" spans="1:16" ht="15.75" customHeight="1">
      <c r="A20" s="157" t="s">
        <v>106</v>
      </c>
      <c r="B20" s="158" t="s">
        <v>101</v>
      </c>
      <c r="C20" s="159">
        <v>130</v>
      </c>
      <c r="D20" s="159">
        <v>1.1000000000000001</v>
      </c>
      <c r="E20" s="159">
        <v>3.1</v>
      </c>
      <c r="F20" s="159">
        <v>19.100000000000001</v>
      </c>
      <c r="G20" s="160">
        <v>123.8</v>
      </c>
      <c r="H20" s="460"/>
      <c r="I20" s="157" t="s">
        <v>214</v>
      </c>
      <c r="J20" s="159">
        <v>110</v>
      </c>
      <c r="K20" s="159">
        <v>1.9</v>
      </c>
      <c r="L20" s="159">
        <v>2.9</v>
      </c>
      <c r="M20" s="159">
        <v>14.1</v>
      </c>
      <c r="N20" s="160">
        <v>99</v>
      </c>
    </row>
    <row r="21" spans="1:16" ht="15" customHeight="1">
      <c r="A21" s="246" t="s">
        <v>47</v>
      </c>
      <c r="B21" s="98" t="s">
        <v>23</v>
      </c>
      <c r="C21" s="82">
        <v>200</v>
      </c>
      <c r="D21" s="83">
        <v>0.4</v>
      </c>
      <c r="E21" s="83">
        <v>0</v>
      </c>
      <c r="F21" s="83">
        <v>21.8</v>
      </c>
      <c r="G21" s="84">
        <v>90</v>
      </c>
      <c r="H21" s="460"/>
      <c r="I21" s="80" t="s">
        <v>160</v>
      </c>
      <c r="J21" s="82">
        <v>150</v>
      </c>
      <c r="K21" s="83">
        <v>0.3</v>
      </c>
      <c r="L21" s="83">
        <v>0</v>
      </c>
      <c r="M21" s="83">
        <v>16.3</v>
      </c>
      <c r="N21" s="84">
        <v>67.5</v>
      </c>
    </row>
    <row r="22" spans="1:16" ht="15" customHeight="1">
      <c r="A22" s="80" t="s">
        <v>41</v>
      </c>
      <c r="B22" s="98" t="s">
        <v>9</v>
      </c>
      <c r="C22" s="82">
        <v>40</v>
      </c>
      <c r="D22" s="83">
        <v>2.6</v>
      </c>
      <c r="E22" s="83">
        <v>0.4</v>
      </c>
      <c r="F22" s="83">
        <v>13.3</v>
      </c>
      <c r="G22" s="84">
        <v>72.400000000000006</v>
      </c>
      <c r="H22" s="460"/>
      <c r="I22" s="80" t="s">
        <v>211</v>
      </c>
      <c r="J22" s="82">
        <v>25</v>
      </c>
      <c r="K22" s="83">
        <v>1.6</v>
      </c>
      <c r="L22" s="83">
        <v>0.3</v>
      </c>
      <c r="M22" s="83">
        <v>10.4</v>
      </c>
      <c r="N22" s="84">
        <v>45.2</v>
      </c>
    </row>
    <row r="23" spans="1:16" ht="15.75" customHeight="1">
      <c r="A23" s="80" t="s">
        <v>64</v>
      </c>
      <c r="B23" s="98" t="s">
        <v>184</v>
      </c>
      <c r="C23" s="82">
        <v>30</v>
      </c>
      <c r="D23" s="83">
        <v>2.2000000000000002</v>
      </c>
      <c r="E23" s="83">
        <v>0.2</v>
      </c>
      <c r="F23" s="83">
        <v>15</v>
      </c>
      <c r="G23" s="84">
        <v>69.3</v>
      </c>
      <c r="H23" s="460"/>
      <c r="I23" s="80" t="s">
        <v>64</v>
      </c>
      <c r="J23" s="82">
        <v>30</v>
      </c>
      <c r="K23" s="83">
        <v>1.5</v>
      </c>
      <c r="L23" s="83">
        <v>0.1</v>
      </c>
      <c r="M23" s="83">
        <v>10</v>
      </c>
      <c r="N23" s="84">
        <v>46.2</v>
      </c>
    </row>
    <row r="24" spans="1:16" ht="12" customHeight="1">
      <c r="A24" s="187"/>
      <c r="B24" s="188" t="s">
        <v>3</v>
      </c>
      <c r="C24" s="189">
        <f>SUM(C16,C18:C23)</f>
        <v>710</v>
      </c>
      <c r="D24" s="189">
        <f>SUM(D16,D18:D23)</f>
        <v>27.500000000000004</v>
      </c>
      <c r="E24" s="189">
        <f>SUM(E16,E18:E23)</f>
        <v>27.5</v>
      </c>
      <c r="F24" s="189">
        <f>SUM(F16,F18:F23)</f>
        <v>82.5</v>
      </c>
      <c r="G24" s="243">
        <f>SUM(G16,G18:G23)</f>
        <v>807.09999999999991</v>
      </c>
      <c r="H24" s="460"/>
      <c r="I24" s="191"/>
      <c r="J24" s="189">
        <f>SUM(J16,J18:J23)</f>
        <v>560</v>
      </c>
      <c r="K24" s="189">
        <f>SUM(K16,K18:K23)</f>
        <v>20.100000000000001</v>
      </c>
      <c r="L24" s="189">
        <f>SUM(L16,L18:L23)</f>
        <v>19.7</v>
      </c>
      <c r="M24" s="189">
        <f>SUM(M16,M18:M23)</f>
        <v>80.000000000000014</v>
      </c>
      <c r="N24" s="190">
        <f>SUM(N16,N18:N23)</f>
        <v>564.50000000000011</v>
      </c>
    </row>
    <row r="25" spans="1:16" ht="13.5" customHeight="1" thickBot="1">
      <c r="A25" s="192"/>
      <c r="B25" s="193" t="s">
        <v>3</v>
      </c>
      <c r="C25" s="194">
        <f>SUM(C17:C23)</f>
        <v>710</v>
      </c>
      <c r="D25" s="194">
        <f>SUM(D17:D23)</f>
        <v>28.000000000000004</v>
      </c>
      <c r="E25" s="194">
        <f>SUM(E17:E23)</f>
        <v>32.500000000000007</v>
      </c>
      <c r="F25" s="194">
        <f>SUM(F17:F23)</f>
        <v>83.2</v>
      </c>
      <c r="G25" s="194">
        <f>SUM(G17:G23)</f>
        <v>788.59999999999991</v>
      </c>
      <c r="H25" s="460"/>
      <c r="I25" s="192"/>
      <c r="J25" s="194">
        <f>SUM(J17:J23)</f>
        <v>545</v>
      </c>
      <c r="K25" s="194">
        <f>SUM(K17:K23)</f>
        <v>20.400000000000002</v>
      </c>
      <c r="L25" s="194">
        <f>SUM(L17:L23)</f>
        <v>21.900000000000002</v>
      </c>
      <c r="M25" s="194">
        <f>SUM(M17:M23)</f>
        <v>78.400000000000006</v>
      </c>
      <c r="N25" s="194">
        <f>SUM(N17:N23)</f>
        <v>553.1</v>
      </c>
    </row>
    <row r="26" spans="1:16" ht="15" thickBot="1">
      <c r="A26" s="72"/>
      <c r="B26" s="426" t="s">
        <v>51</v>
      </c>
      <c r="C26" s="426"/>
      <c r="D26" s="426"/>
      <c r="E26" s="426"/>
      <c r="F26" s="426"/>
      <c r="G26" s="427"/>
      <c r="H26" s="460"/>
      <c r="I26" s="434" t="s">
        <v>51</v>
      </c>
      <c r="J26" s="426"/>
      <c r="K26" s="426"/>
      <c r="L26" s="426"/>
      <c r="M26" s="426"/>
      <c r="N26" s="427"/>
    </row>
    <row r="27" spans="1:16">
      <c r="A27" s="89" t="s">
        <v>116</v>
      </c>
      <c r="B27" s="196" t="s">
        <v>129</v>
      </c>
      <c r="C27" s="92">
        <v>100</v>
      </c>
      <c r="D27" s="92">
        <v>4.5999999999999996</v>
      </c>
      <c r="E27" s="92">
        <v>4.05</v>
      </c>
      <c r="F27" s="92">
        <v>21.7</v>
      </c>
      <c r="G27" s="93">
        <v>137.5</v>
      </c>
      <c r="H27" s="460"/>
      <c r="I27" s="89" t="s">
        <v>176</v>
      </c>
      <c r="J27" s="156">
        <v>60</v>
      </c>
      <c r="K27" s="92">
        <v>3.6</v>
      </c>
      <c r="L27" s="92">
        <v>3.2</v>
      </c>
      <c r="M27" s="92">
        <v>17.3</v>
      </c>
      <c r="N27" s="93">
        <v>121.6</v>
      </c>
    </row>
    <row r="28" spans="1:16">
      <c r="A28" s="80" t="s">
        <v>185</v>
      </c>
      <c r="B28" s="98" t="s">
        <v>78</v>
      </c>
      <c r="C28" s="82">
        <v>30</v>
      </c>
      <c r="D28" s="83">
        <v>1.4</v>
      </c>
      <c r="E28" s="83">
        <v>0.8</v>
      </c>
      <c r="F28" s="83">
        <v>23.3</v>
      </c>
      <c r="G28" s="84">
        <v>105</v>
      </c>
      <c r="H28" s="460"/>
      <c r="I28" s="80" t="s">
        <v>145</v>
      </c>
      <c r="J28" s="147">
        <v>10</v>
      </c>
      <c r="K28" s="83">
        <v>0.7</v>
      </c>
      <c r="L28" s="83">
        <v>0.9</v>
      </c>
      <c r="M28" s="83">
        <v>5.9</v>
      </c>
      <c r="N28" s="84">
        <v>33.700000000000003</v>
      </c>
    </row>
    <row r="29" spans="1:16">
      <c r="A29" s="145" t="s">
        <v>66</v>
      </c>
      <c r="B29" s="146" t="s">
        <v>77</v>
      </c>
      <c r="C29" s="82">
        <v>150</v>
      </c>
      <c r="D29" s="83">
        <v>4</v>
      </c>
      <c r="E29" s="83">
        <v>4.7</v>
      </c>
      <c r="F29" s="83">
        <v>6</v>
      </c>
      <c r="G29" s="84">
        <v>83.8</v>
      </c>
      <c r="H29" s="460"/>
      <c r="I29" s="145" t="s">
        <v>146</v>
      </c>
      <c r="J29" s="82">
        <v>130</v>
      </c>
      <c r="K29" s="83">
        <v>3.5</v>
      </c>
      <c r="L29" s="83">
        <v>4</v>
      </c>
      <c r="M29" s="83">
        <v>5.3</v>
      </c>
      <c r="N29" s="84">
        <v>72.5</v>
      </c>
    </row>
    <row r="30" spans="1:16" ht="14.25" customHeight="1">
      <c r="A30" s="105"/>
      <c r="B30" s="250" t="s">
        <v>3</v>
      </c>
      <c r="C30" s="223">
        <f>SUM(C27:C29)</f>
        <v>280</v>
      </c>
      <c r="D30" s="223">
        <f t="shared" ref="D30:G30" si="2">SUM(D27:D29)</f>
        <v>10</v>
      </c>
      <c r="E30" s="223">
        <f t="shared" si="2"/>
        <v>9.5500000000000007</v>
      </c>
      <c r="F30" s="223">
        <f t="shared" si="2"/>
        <v>51</v>
      </c>
      <c r="G30" s="223">
        <f t="shared" si="2"/>
        <v>326.3</v>
      </c>
      <c r="H30" s="460"/>
      <c r="I30" s="105"/>
      <c r="J30" s="223">
        <f>SUM(J27:J29)</f>
        <v>200</v>
      </c>
      <c r="K30" s="223">
        <f t="shared" ref="K30:N30" si="3">SUM(K27:K29)</f>
        <v>7.8</v>
      </c>
      <c r="L30" s="223">
        <f t="shared" si="3"/>
        <v>8.1000000000000014</v>
      </c>
      <c r="M30" s="223">
        <f t="shared" si="3"/>
        <v>28.500000000000004</v>
      </c>
      <c r="N30" s="223">
        <f t="shared" si="3"/>
        <v>227.8</v>
      </c>
    </row>
    <row r="31" spans="1:16" ht="14.25" customHeight="1">
      <c r="A31" s="252"/>
      <c r="B31" s="251" t="s">
        <v>10</v>
      </c>
      <c r="C31" s="225">
        <f>C11+C14+C24+C30</f>
        <v>1566</v>
      </c>
      <c r="D31" s="225">
        <f>D11+D14+D24+D30</f>
        <v>48.000000000000007</v>
      </c>
      <c r="E31" s="225">
        <f>E11+E14+E24+E30</f>
        <v>52.55</v>
      </c>
      <c r="F31" s="225">
        <f>F11+F14+F24+F30</f>
        <v>201.14</v>
      </c>
      <c r="G31" s="281">
        <f>G11+G14+G24+G30</f>
        <v>1577.6999999999998</v>
      </c>
      <c r="H31" s="460"/>
      <c r="I31" s="252"/>
      <c r="J31" s="225">
        <f>J11+J14+J24+J30</f>
        <v>1221</v>
      </c>
      <c r="K31" s="225">
        <f>K11+K14+K24+K30</f>
        <v>35</v>
      </c>
      <c r="L31" s="225">
        <f>L11+L14+L24+L30</f>
        <v>40.1</v>
      </c>
      <c r="M31" s="225">
        <f>M11+M14+M24+M30</f>
        <v>168.5</v>
      </c>
      <c r="N31" s="226">
        <f>N11+N14+N24+N30</f>
        <v>1179.5</v>
      </c>
    </row>
    <row r="32" spans="1:16" ht="15" thickBot="1">
      <c r="A32" s="253"/>
      <c r="B32" s="254" t="s">
        <v>10</v>
      </c>
      <c r="C32" s="227">
        <f>C11+C14+C25+C30</f>
        <v>1566</v>
      </c>
      <c r="D32" s="227">
        <f>D11+D14+D25+D30</f>
        <v>48.500000000000007</v>
      </c>
      <c r="E32" s="227">
        <f>E11+E14+E25+E30</f>
        <v>57.550000000000011</v>
      </c>
      <c r="F32" s="227">
        <f>F11+F14+F25+F30</f>
        <v>201.84</v>
      </c>
      <c r="G32" s="228">
        <f>G11+G14+G25+G30</f>
        <v>1559.1999999999998</v>
      </c>
      <c r="H32" s="460"/>
      <c r="I32" s="253"/>
      <c r="J32" s="227">
        <f>J11+J14+J25+J30</f>
        <v>1206</v>
      </c>
      <c r="K32" s="227">
        <f>K11+K14+K25+K30</f>
        <v>35.300000000000004</v>
      </c>
      <c r="L32" s="227">
        <f>L11+L14+L25+L30</f>
        <v>42.300000000000004</v>
      </c>
      <c r="M32" s="227">
        <f>M11+M14+M25+M30</f>
        <v>166.9</v>
      </c>
      <c r="N32" s="228">
        <f>N11+N14+N25+N30</f>
        <v>1168.0999999999999</v>
      </c>
    </row>
    <row r="33" spans="1:14" ht="14.25" customHeight="1" thickBot="1">
      <c r="A33" s="106"/>
      <c r="B33" s="269" t="s">
        <v>31</v>
      </c>
      <c r="C33" s="270"/>
      <c r="D33" s="229">
        <v>54</v>
      </c>
      <c r="E33" s="229">
        <v>60</v>
      </c>
      <c r="F33" s="229">
        <v>261</v>
      </c>
      <c r="G33" s="230">
        <v>1800</v>
      </c>
      <c r="H33" s="460"/>
      <c r="I33" s="106"/>
      <c r="J33" s="270"/>
      <c r="K33" s="229">
        <v>42</v>
      </c>
      <c r="L33" s="229">
        <v>47</v>
      </c>
      <c r="M33" s="229">
        <v>203</v>
      </c>
      <c r="N33" s="230">
        <v>1400</v>
      </c>
    </row>
    <row r="34" spans="1:14" ht="14.25" customHeight="1">
      <c r="A34" s="107"/>
      <c r="B34" s="455" t="s">
        <v>11</v>
      </c>
      <c r="C34" s="279"/>
      <c r="D34" s="256">
        <f>D31-D33</f>
        <v>-5.9999999999999929</v>
      </c>
      <c r="E34" s="231">
        <f>E31-E33</f>
        <v>-7.4500000000000028</v>
      </c>
      <c r="F34" s="231">
        <f>F31-F33</f>
        <v>-59.860000000000014</v>
      </c>
      <c r="G34" s="257">
        <f>G31-G33</f>
        <v>-222.30000000000018</v>
      </c>
      <c r="H34" s="460"/>
      <c r="I34" s="107"/>
      <c r="J34" s="279"/>
      <c r="K34" s="256">
        <f>K31-K33</f>
        <v>-7</v>
      </c>
      <c r="L34" s="231">
        <f>L31-L33</f>
        <v>-6.8999999999999986</v>
      </c>
      <c r="M34" s="231">
        <f>M31-M33</f>
        <v>-34.5</v>
      </c>
      <c r="N34" s="257">
        <f>N31-N33</f>
        <v>-220.5</v>
      </c>
    </row>
    <row r="35" spans="1:14" ht="14.25" customHeight="1" thickBot="1">
      <c r="A35" s="109"/>
      <c r="B35" s="456"/>
      <c r="C35" s="280"/>
      <c r="D35" s="258">
        <f>D32-D33</f>
        <v>-5.4999999999999929</v>
      </c>
      <c r="E35" s="232">
        <f>E32-E33</f>
        <v>-2.4499999999999886</v>
      </c>
      <c r="F35" s="232">
        <f>F32-F33</f>
        <v>-59.16</v>
      </c>
      <c r="G35" s="259">
        <f>G32-G33</f>
        <v>-240.80000000000018</v>
      </c>
      <c r="H35" s="460"/>
      <c r="I35" s="109"/>
      <c r="J35" s="280"/>
      <c r="K35" s="258">
        <f>K32-K33</f>
        <v>-6.6999999999999957</v>
      </c>
      <c r="L35" s="232">
        <f>L32-L33</f>
        <v>-4.6999999999999957</v>
      </c>
      <c r="M35" s="232">
        <f>M32-M33</f>
        <v>-36.099999999999994</v>
      </c>
      <c r="N35" s="259">
        <f>N32-N33</f>
        <v>-231.90000000000009</v>
      </c>
    </row>
    <row r="36" spans="1:14" ht="12.75" customHeight="1">
      <c r="A36" s="439" t="s">
        <v>152</v>
      </c>
      <c r="B36" s="440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</row>
    <row r="37" spans="1:14" ht="13.5" customHeight="1" thickBot="1">
      <c r="A37" s="441" t="s">
        <v>153</v>
      </c>
      <c r="B37" s="442"/>
      <c r="C37" s="233"/>
      <c r="D37" s="205"/>
      <c r="E37" s="205"/>
      <c r="F37" s="205"/>
      <c r="G37" s="205"/>
      <c r="H37" s="205"/>
      <c r="I37" s="207"/>
      <c r="J37" s="207"/>
      <c r="K37" s="207"/>
      <c r="L37" s="207"/>
      <c r="M37" s="207"/>
      <c r="N37" s="207"/>
    </row>
    <row r="39" spans="1:14">
      <c r="B39" s="41"/>
      <c r="C39" s="41"/>
      <c r="D39" s="41"/>
      <c r="E39" s="41"/>
      <c r="F39" s="41"/>
      <c r="G39" s="41"/>
      <c r="I39" s="41"/>
    </row>
    <row r="40" spans="1:14">
      <c r="B40" s="41"/>
      <c r="C40" s="41"/>
      <c r="D40" s="41"/>
      <c r="E40" s="41"/>
      <c r="F40" s="41"/>
      <c r="G40" s="41"/>
      <c r="I40" s="41"/>
    </row>
  </sheetData>
  <mergeCells count="25">
    <mergeCell ref="B1:N1"/>
    <mergeCell ref="B2:N2"/>
    <mergeCell ref="A4:G4"/>
    <mergeCell ref="H4:H35"/>
    <mergeCell ref="I4:N4"/>
    <mergeCell ref="A5:A6"/>
    <mergeCell ref="B5:B6"/>
    <mergeCell ref="C5:C6"/>
    <mergeCell ref="D5:F5"/>
    <mergeCell ref="G5:G6"/>
    <mergeCell ref="B15:G15"/>
    <mergeCell ref="B26:G26"/>
    <mergeCell ref="I5:I6"/>
    <mergeCell ref="J5:J6"/>
    <mergeCell ref="K5:M5"/>
    <mergeCell ref="A36:B36"/>
    <mergeCell ref="A37:B37"/>
    <mergeCell ref="N5:N6"/>
    <mergeCell ref="B7:G7"/>
    <mergeCell ref="B12:G12"/>
    <mergeCell ref="I7:N7"/>
    <mergeCell ref="I12:N12"/>
    <mergeCell ref="I15:N15"/>
    <mergeCell ref="I26:N26"/>
    <mergeCell ref="B34:B35"/>
  </mergeCells>
  <pageMargins left="0.31496062992125984" right="0.31496062992125984" top="0.19685039370078741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7"/>
  <sheetViews>
    <sheetView topLeftCell="A4" workbookViewId="0">
      <selection activeCell="J27" sqref="J27"/>
    </sheetView>
  </sheetViews>
  <sheetFormatPr defaultColWidth="9.109375" defaultRowHeight="14.4"/>
  <cols>
    <col min="1" max="1" width="8.6640625" style="41" customWidth="1"/>
    <col min="2" max="2" width="29.5546875" style="1" customWidth="1"/>
    <col min="3" max="3" width="8.5546875" style="1" customWidth="1"/>
    <col min="4" max="5" width="8" style="1" customWidth="1"/>
    <col min="6" max="6" width="9.44140625" style="1" customWidth="1"/>
    <col min="7" max="7" width="9.88671875" style="1" customWidth="1"/>
    <col min="8" max="8" width="4.44140625" style="1" customWidth="1"/>
    <col min="9" max="9" width="10.109375" style="1" customWidth="1"/>
    <col min="10" max="10" width="8.88671875" style="41" customWidth="1"/>
    <col min="11" max="13" width="9.109375" style="41"/>
    <col min="14" max="14" width="10" style="41" customWidth="1"/>
    <col min="15" max="16384" width="9.109375" style="41"/>
  </cols>
  <sheetData>
    <row r="1" spans="1:14">
      <c r="B1" s="415" t="s">
        <v>12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12.75" customHeight="1">
      <c r="B2" s="428" t="s">
        <v>26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14" ht="2.25" customHeight="1" thickBot="1">
      <c r="H3" s="54"/>
    </row>
    <row r="4" spans="1:14" ht="14.25" customHeight="1">
      <c r="A4" s="436" t="s">
        <v>138</v>
      </c>
      <c r="B4" s="437"/>
      <c r="C4" s="437"/>
      <c r="D4" s="437"/>
      <c r="E4" s="437"/>
      <c r="F4" s="437"/>
      <c r="G4" s="438"/>
      <c r="H4" s="461"/>
      <c r="I4" s="436" t="s">
        <v>239</v>
      </c>
      <c r="J4" s="437"/>
      <c r="K4" s="437"/>
      <c r="L4" s="437"/>
      <c r="M4" s="437"/>
      <c r="N4" s="438"/>
    </row>
    <row r="5" spans="1:14" ht="15" customHeight="1">
      <c r="A5" s="435" t="s">
        <v>33</v>
      </c>
      <c r="B5" s="429" t="s">
        <v>24</v>
      </c>
      <c r="C5" s="430" t="s">
        <v>16</v>
      </c>
      <c r="D5" s="431" t="s">
        <v>0</v>
      </c>
      <c r="E5" s="431"/>
      <c r="F5" s="431"/>
      <c r="G5" s="432" t="s">
        <v>20</v>
      </c>
      <c r="H5" s="461"/>
      <c r="I5" s="435" t="s">
        <v>33</v>
      </c>
      <c r="J5" s="430" t="s">
        <v>16</v>
      </c>
      <c r="K5" s="431" t="s">
        <v>0</v>
      </c>
      <c r="L5" s="431"/>
      <c r="M5" s="431"/>
      <c r="N5" s="432" t="s">
        <v>20</v>
      </c>
    </row>
    <row r="6" spans="1:14" ht="28.5" customHeight="1">
      <c r="A6" s="435"/>
      <c r="B6" s="429"/>
      <c r="C6" s="430"/>
      <c r="D6" s="264" t="s">
        <v>17</v>
      </c>
      <c r="E6" s="264" t="s">
        <v>18</v>
      </c>
      <c r="F6" s="264" t="s">
        <v>19</v>
      </c>
      <c r="G6" s="432"/>
      <c r="H6" s="461"/>
      <c r="I6" s="435"/>
      <c r="J6" s="430"/>
      <c r="K6" s="367" t="s">
        <v>17</v>
      </c>
      <c r="L6" s="367" t="s">
        <v>18</v>
      </c>
      <c r="M6" s="367" t="s">
        <v>19</v>
      </c>
      <c r="N6" s="432"/>
    </row>
    <row r="7" spans="1:14" ht="15" thickBot="1">
      <c r="A7" s="109"/>
      <c r="B7" s="462" t="s">
        <v>1</v>
      </c>
      <c r="C7" s="462"/>
      <c r="D7" s="462"/>
      <c r="E7" s="462"/>
      <c r="F7" s="462"/>
      <c r="G7" s="463"/>
      <c r="H7" s="461"/>
      <c r="I7" s="433" t="s">
        <v>1</v>
      </c>
      <c r="J7" s="424"/>
      <c r="K7" s="424"/>
      <c r="L7" s="424"/>
      <c r="M7" s="424"/>
      <c r="N7" s="425"/>
    </row>
    <row r="8" spans="1:14" ht="30.75" customHeight="1">
      <c r="A8" s="398" t="s">
        <v>132</v>
      </c>
      <c r="B8" s="249" t="s">
        <v>103</v>
      </c>
      <c r="C8" s="78">
        <v>180</v>
      </c>
      <c r="D8" s="153">
        <v>5.2</v>
      </c>
      <c r="E8" s="153">
        <v>6.4</v>
      </c>
      <c r="F8" s="153">
        <v>20.7</v>
      </c>
      <c r="G8" s="172">
        <v>182.1</v>
      </c>
      <c r="H8" s="461"/>
      <c r="I8" s="75" t="s">
        <v>151</v>
      </c>
      <c r="J8" s="78">
        <v>150</v>
      </c>
      <c r="K8" s="78">
        <v>4</v>
      </c>
      <c r="L8" s="78">
        <v>5.4</v>
      </c>
      <c r="M8" s="78">
        <v>16.899999999999999</v>
      </c>
      <c r="N8" s="79">
        <v>148.19999999999999</v>
      </c>
    </row>
    <row r="9" spans="1:14">
      <c r="A9" s="80" t="s">
        <v>42</v>
      </c>
      <c r="B9" s="81" t="s">
        <v>2</v>
      </c>
      <c r="C9" s="108">
        <v>200</v>
      </c>
      <c r="D9" s="83">
        <v>2.8</v>
      </c>
      <c r="E9" s="83">
        <v>2.8</v>
      </c>
      <c r="F9" s="83">
        <v>14.1</v>
      </c>
      <c r="G9" s="84">
        <v>104.4</v>
      </c>
      <c r="H9" s="461"/>
      <c r="I9" s="80" t="s">
        <v>221</v>
      </c>
      <c r="J9" s="83">
        <v>180</v>
      </c>
      <c r="K9" s="83">
        <v>2.1</v>
      </c>
      <c r="L9" s="83">
        <v>2.1</v>
      </c>
      <c r="M9" s="83">
        <v>10.6</v>
      </c>
      <c r="N9" s="84">
        <v>78.7</v>
      </c>
    </row>
    <row r="10" spans="1:14" ht="15.75" customHeight="1">
      <c r="A10" s="80" t="s">
        <v>121</v>
      </c>
      <c r="B10" s="81" t="s">
        <v>119</v>
      </c>
      <c r="C10" s="82">
        <v>35</v>
      </c>
      <c r="D10" s="83">
        <v>2.6</v>
      </c>
      <c r="E10" s="83">
        <v>1</v>
      </c>
      <c r="F10" s="83">
        <v>18.600000000000001</v>
      </c>
      <c r="G10" s="84">
        <v>82.2</v>
      </c>
      <c r="H10" s="461"/>
      <c r="I10" s="80" t="s">
        <v>183</v>
      </c>
      <c r="J10" s="82">
        <v>20</v>
      </c>
      <c r="K10" s="83">
        <v>1.5</v>
      </c>
      <c r="L10" s="83">
        <v>0.6</v>
      </c>
      <c r="M10" s="83">
        <v>10.6</v>
      </c>
      <c r="N10" s="84">
        <v>47</v>
      </c>
    </row>
    <row r="11" spans="1:14" ht="15.75" customHeight="1">
      <c r="A11" s="80" t="s">
        <v>122</v>
      </c>
      <c r="B11" s="74" t="s">
        <v>120</v>
      </c>
      <c r="C11" s="82">
        <v>10</v>
      </c>
      <c r="D11" s="83">
        <v>2.2999999999999998</v>
      </c>
      <c r="E11" s="83">
        <v>2.4</v>
      </c>
      <c r="F11" s="83">
        <v>0</v>
      </c>
      <c r="G11" s="84">
        <v>32.299999999999997</v>
      </c>
      <c r="H11" s="461"/>
      <c r="I11" s="80" t="s">
        <v>207</v>
      </c>
      <c r="J11" s="82">
        <v>6</v>
      </c>
      <c r="K11" s="83">
        <v>1.4</v>
      </c>
      <c r="L11" s="83">
        <v>1.4</v>
      </c>
      <c r="M11" s="83">
        <v>0</v>
      </c>
      <c r="N11" s="84">
        <v>19.399999999999999</v>
      </c>
    </row>
    <row r="12" spans="1:14" ht="15" thickBot="1">
      <c r="A12" s="85"/>
      <c r="B12" s="86" t="s">
        <v>3</v>
      </c>
      <c r="C12" s="87">
        <f>SUM(C8:C11)</f>
        <v>425</v>
      </c>
      <c r="D12" s="87">
        <f t="shared" ref="D12:G12" si="0">SUM(D8:D11)</f>
        <v>12.899999999999999</v>
      </c>
      <c r="E12" s="87">
        <f t="shared" si="0"/>
        <v>12.6</v>
      </c>
      <c r="F12" s="87">
        <f t="shared" si="0"/>
        <v>53.4</v>
      </c>
      <c r="G12" s="88">
        <f t="shared" si="0"/>
        <v>401</v>
      </c>
      <c r="H12" s="461"/>
      <c r="I12" s="85"/>
      <c r="J12" s="87">
        <f>SUM(J8:J11)</f>
        <v>356</v>
      </c>
      <c r="K12" s="87">
        <f t="shared" ref="K12:N12" si="1">SUM(K8:K11)</f>
        <v>9</v>
      </c>
      <c r="L12" s="87">
        <f t="shared" si="1"/>
        <v>9.5</v>
      </c>
      <c r="M12" s="87">
        <f t="shared" si="1"/>
        <v>38.1</v>
      </c>
      <c r="N12" s="88">
        <f t="shared" si="1"/>
        <v>293.29999999999995</v>
      </c>
    </row>
    <row r="13" spans="1:14" ht="15" thickBot="1">
      <c r="A13" s="72"/>
      <c r="B13" s="426" t="s">
        <v>4</v>
      </c>
      <c r="C13" s="426"/>
      <c r="D13" s="426"/>
      <c r="E13" s="426"/>
      <c r="F13" s="426"/>
      <c r="G13" s="427"/>
      <c r="H13" s="461"/>
      <c r="I13" s="434" t="s">
        <v>4</v>
      </c>
      <c r="J13" s="426"/>
      <c r="K13" s="426"/>
      <c r="L13" s="426"/>
      <c r="M13" s="426"/>
      <c r="N13" s="427"/>
    </row>
    <row r="14" spans="1:14">
      <c r="A14" s="89" t="s">
        <v>117</v>
      </c>
      <c r="B14" s="90" t="s">
        <v>79</v>
      </c>
      <c r="C14" s="91">
        <v>140</v>
      </c>
      <c r="D14" s="92">
        <v>0.4</v>
      </c>
      <c r="E14" s="92">
        <v>0.4</v>
      </c>
      <c r="F14" s="92">
        <v>13.4</v>
      </c>
      <c r="G14" s="93">
        <v>51.4</v>
      </c>
      <c r="H14" s="461"/>
      <c r="I14" s="89" t="s">
        <v>150</v>
      </c>
      <c r="J14" s="91">
        <v>100</v>
      </c>
      <c r="K14" s="92">
        <v>0.3</v>
      </c>
      <c r="L14" s="92">
        <v>0.3</v>
      </c>
      <c r="M14" s="92">
        <v>10.7</v>
      </c>
      <c r="N14" s="93">
        <v>45</v>
      </c>
    </row>
    <row r="15" spans="1:14" ht="15" thickBot="1">
      <c r="A15" s="85"/>
      <c r="B15" s="86" t="s">
        <v>3</v>
      </c>
      <c r="C15" s="87">
        <f>SUM(C14)</f>
        <v>140</v>
      </c>
      <c r="D15" s="87">
        <f>SUM(D14)</f>
        <v>0.4</v>
      </c>
      <c r="E15" s="87">
        <f>SUM(E14)</f>
        <v>0.4</v>
      </c>
      <c r="F15" s="87">
        <f>SUM(F14)</f>
        <v>13.4</v>
      </c>
      <c r="G15" s="88">
        <f>SUM(G14)</f>
        <v>51.4</v>
      </c>
      <c r="H15" s="461"/>
      <c r="I15" s="85"/>
      <c r="J15" s="94">
        <f>SUM(J14)</f>
        <v>100</v>
      </c>
      <c r="K15" s="94">
        <f>SUM(K14)</f>
        <v>0.3</v>
      </c>
      <c r="L15" s="87">
        <f>SUM(L14)</f>
        <v>0.3</v>
      </c>
      <c r="M15" s="87">
        <f>SUM(M14)</f>
        <v>10.7</v>
      </c>
      <c r="N15" s="88">
        <f>SUM(N14)</f>
        <v>45</v>
      </c>
    </row>
    <row r="16" spans="1:14" ht="15" thickBot="1">
      <c r="A16" s="72"/>
      <c r="B16" s="426" t="s">
        <v>5</v>
      </c>
      <c r="C16" s="426"/>
      <c r="D16" s="426"/>
      <c r="E16" s="426"/>
      <c r="F16" s="426"/>
      <c r="G16" s="427"/>
      <c r="H16" s="461"/>
      <c r="I16" s="434" t="s">
        <v>5</v>
      </c>
      <c r="J16" s="426"/>
      <c r="K16" s="426"/>
      <c r="L16" s="426"/>
      <c r="M16" s="426"/>
      <c r="N16" s="427"/>
    </row>
    <row r="17" spans="1:21" ht="15" customHeight="1">
      <c r="A17" s="245" t="s">
        <v>157</v>
      </c>
      <c r="B17" s="244" t="s">
        <v>125</v>
      </c>
      <c r="C17" s="239">
        <v>40</v>
      </c>
      <c r="D17" s="240">
        <v>0.3</v>
      </c>
      <c r="E17" s="240">
        <v>0.04</v>
      </c>
      <c r="F17" s="240">
        <v>1.5</v>
      </c>
      <c r="G17" s="241">
        <v>5.5</v>
      </c>
      <c r="H17" s="461"/>
      <c r="I17" s="238" t="s">
        <v>126</v>
      </c>
      <c r="J17" s="239">
        <v>30</v>
      </c>
      <c r="K17" s="240">
        <v>0.2</v>
      </c>
      <c r="L17" s="240">
        <v>0.03</v>
      </c>
      <c r="M17" s="240">
        <v>1.4</v>
      </c>
      <c r="N17" s="241">
        <v>4.0999999999999996</v>
      </c>
      <c r="P17" s="30"/>
      <c r="Q17" s="30"/>
      <c r="R17" s="30"/>
      <c r="S17" s="30"/>
      <c r="T17" s="30"/>
      <c r="U17" s="30"/>
    </row>
    <row r="18" spans="1:21" ht="28.5" customHeight="1">
      <c r="A18" s="396" t="s">
        <v>155</v>
      </c>
      <c r="B18" s="395" t="s">
        <v>156</v>
      </c>
      <c r="C18" s="309">
        <v>50</v>
      </c>
      <c r="D18" s="310">
        <v>0.7</v>
      </c>
      <c r="E18" s="310">
        <v>3</v>
      </c>
      <c r="F18" s="310">
        <v>5.6</v>
      </c>
      <c r="G18" s="311">
        <v>57.5</v>
      </c>
      <c r="H18" s="461"/>
      <c r="I18" s="308" t="s">
        <v>158</v>
      </c>
      <c r="J18" s="309">
        <v>30</v>
      </c>
      <c r="K18" s="310">
        <v>0.4</v>
      </c>
      <c r="L18" s="310">
        <v>1.8</v>
      </c>
      <c r="M18" s="310">
        <v>3.3</v>
      </c>
      <c r="N18" s="311">
        <v>34.5</v>
      </c>
      <c r="P18" s="30"/>
      <c r="Q18" s="30"/>
      <c r="R18" s="30"/>
      <c r="S18" s="30"/>
      <c r="T18" s="30"/>
      <c r="U18" s="30"/>
    </row>
    <row r="19" spans="1:21" ht="15" customHeight="1">
      <c r="A19" s="80" t="s">
        <v>75</v>
      </c>
      <c r="B19" s="146" t="s">
        <v>58</v>
      </c>
      <c r="C19" s="82">
        <v>200</v>
      </c>
      <c r="D19" s="83">
        <v>1.6</v>
      </c>
      <c r="E19" s="83">
        <v>3.06</v>
      </c>
      <c r="F19" s="83">
        <v>12.1</v>
      </c>
      <c r="G19" s="84">
        <v>88.8</v>
      </c>
      <c r="H19" s="461"/>
      <c r="I19" s="185" t="s">
        <v>159</v>
      </c>
      <c r="J19" s="186">
        <v>150</v>
      </c>
      <c r="K19" s="165">
        <v>1.2</v>
      </c>
      <c r="L19" s="165">
        <v>2.2000000000000002</v>
      </c>
      <c r="M19" s="165">
        <v>9</v>
      </c>
      <c r="N19" s="166">
        <v>66.599999999999994</v>
      </c>
      <c r="P19" s="30"/>
      <c r="Q19" s="30"/>
      <c r="R19" s="30"/>
      <c r="S19" s="30"/>
      <c r="T19" s="30"/>
      <c r="U19" s="30"/>
    </row>
    <row r="20" spans="1:21" ht="15" customHeight="1">
      <c r="A20" s="80" t="s">
        <v>271</v>
      </c>
      <c r="B20" s="167" t="s">
        <v>270</v>
      </c>
      <c r="C20" s="82">
        <v>180</v>
      </c>
      <c r="D20" s="83">
        <v>16.399999999999999</v>
      </c>
      <c r="E20" s="83">
        <v>16.2</v>
      </c>
      <c r="F20" s="83">
        <v>26.6</v>
      </c>
      <c r="G20" s="84">
        <v>346.3</v>
      </c>
      <c r="H20" s="461"/>
      <c r="I20" s="131" t="s">
        <v>272</v>
      </c>
      <c r="J20" s="123">
        <v>160</v>
      </c>
      <c r="K20" s="261">
        <v>13</v>
      </c>
      <c r="L20" s="261">
        <v>14.4</v>
      </c>
      <c r="M20" s="261">
        <v>23.7</v>
      </c>
      <c r="N20" s="116">
        <v>307.8</v>
      </c>
      <c r="P20" s="55"/>
      <c r="Q20" s="35"/>
      <c r="R20" s="35"/>
      <c r="S20" s="35"/>
      <c r="T20" s="35"/>
      <c r="U20" s="30"/>
    </row>
    <row r="21" spans="1:21" ht="14.25" customHeight="1">
      <c r="A21" s="80" t="s">
        <v>232</v>
      </c>
      <c r="B21" s="146" t="s">
        <v>231</v>
      </c>
      <c r="C21" s="83">
        <v>200</v>
      </c>
      <c r="D21" s="83">
        <v>0.1</v>
      </c>
      <c r="E21" s="83">
        <v>0</v>
      </c>
      <c r="F21" s="83">
        <v>14.8</v>
      </c>
      <c r="G21" s="149">
        <v>65.2</v>
      </c>
      <c r="H21" s="461"/>
      <c r="I21" s="80" t="s">
        <v>232</v>
      </c>
      <c r="J21" s="82">
        <v>150</v>
      </c>
      <c r="K21" s="83">
        <v>0.1</v>
      </c>
      <c r="L21" s="83">
        <v>0</v>
      </c>
      <c r="M21" s="83">
        <v>11.1</v>
      </c>
      <c r="N21" s="84">
        <v>48.9</v>
      </c>
      <c r="P21" s="31"/>
      <c r="Q21" s="35"/>
      <c r="R21" s="35"/>
      <c r="S21" s="35"/>
      <c r="T21" s="35"/>
      <c r="U21" s="30"/>
    </row>
    <row r="22" spans="1:21" ht="15.75" customHeight="1">
      <c r="A22" s="80" t="s">
        <v>41</v>
      </c>
      <c r="B22" s="98" t="s">
        <v>9</v>
      </c>
      <c r="C22" s="82">
        <v>40</v>
      </c>
      <c r="D22" s="83">
        <v>2.6</v>
      </c>
      <c r="E22" s="83">
        <v>0.4</v>
      </c>
      <c r="F22" s="83">
        <v>13.3</v>
      </c>
      <c r="G22" s="84">
        <v>72.400000000000006</v>
      </c>
      <c r="H22" s="461"/>
      <c r="I22" s="80" t="s">
        <v>211</v>
      </c>
      <c r="J22" s="82">
        <v>25</v>
      </c>
      <c r="K22" s="83">
        <v>1.6</v>
      </c>
      <c r="L22" s="83">
        <v>0.3</v>
      </c>
      <c r="M22" s="83">
        <v>10.4</v>
      </c>
      <c r="N22" s="84">
        <v>45.2</v>
      </c>
      <c r="P22" s="55"/>
      <c r="Q22" s="35"/>
      <c r="R22" s="35"/>
      <c r="S22" s="35"/>
      <c r="T22" s="35"/>
      <c r="U22" s="30"/>
    </row>
    <row r="23" spans="1:21" ht="17.25" customHeight="1">
      <c r="A23" s="80" t="s">
        <v>64</v>
      </c>
      <c r="B23" s="98" t="s">
        <v>184</v>
      </c>
      <c r="C23" s="82">
        <v>30</v>
      </c>
      <c r="D23" s="83">
        <v>2.2000000000000002</v>
      </c>
      <c r="E23" s="83">
        <v>0.2</v>
      </c>
      <c r="F23" s="83">
        <v>15</v>
      </c>
      <c r="G23" s="84">
        <v>69.3</v>
      </c>
      <c r="H23" s="461"/>
      <c r="I23" s="80" t="s">
        <v>64</v>
      </c>
      <c r="J23" s="82">
        <v>30</v>
      </c>
      <c r="K23" s="83">
        <v>1.5</v>
      </c>
      <c r="L23" s="83">
        <v>0.1</v>
      </c>
      <c r="M23" s="83">
        <v>10</v>
      </c>
      <c r="N23" s="84">
        <v>46.2</v>
      </c>
      <c r="P23" s="55"/>
      <c r="Q23" s="35"/>
      <c r="R23" s="35"/>
      <c r="S23" s="35"/>
      <c r="T23" s="35"/>
      <c r="U23" s="30"/>
    </row>
    <row r="24" spans="1:21" ht="14.25" customHeight="1">
      <c r="A24" s="187"/>
      <c r="B24" s="188" t="s">
        <v>3</v>
      </c>
      <c r="C24" s="220">
        <f>SUM(C17,C19:C23)</f>
        <v>690</v>
      </c>
      <c r="D24" s="220">
        <f>SUM(D17,D19:D23)</f>
        <v>23.2</v>
      </c>
      <c r="E24" s="220">
        <f>SUM(E17,E19:E23)</f>
        <v>19.899999999999999</v>
      </c>
      <c r="F24" s="220">
        <f>SUM(F17,F19:F23)</f>
        <v>83.3</v>
      </c>
      <c r="G24" s="397">
        <f>SUM(G17,G19:G23)</f>
        <v>647.5</v>
      </c>
      <c r="H24" s="461"/>
      <c r="I24" s="191"/>
      <c r="J24" s="189">
        <f>SUM(J17,J19:J23)</f>
        <v>545</v>
      </c>
      <c r="K24" s="189">
        <f>SUM(K17,K19:K23)</f>
        <v>17.600000000000001</v>
      </c>
      <c r="L24" s="189">
        <f>SUM(L17,L19:L23)</f>
        <v>17.03</v>
      </c>
      <c r="M24" s="189">
        <f>SUM(M17,M19:M23)</f>
        <v>65.599999999999994</v>
      </c>
      <c r="N24" s="190">
        <f>SUM(N17,N19:N23)</f>
        <v>518.79999999999995</v>
      </c>
      <c r="P24" s="30"/>
      <c r="Q24" s="30"/>
      <c r="R24" s="30"/>
      <c r="S24" s="30"/>
      <c r="T24" s="30"/>
      <c r="U24" s="30"/>
    </row>
    <row r="25" spans="1:21" ht="15" thickBot="1">
      <c r="A25" s="192"/>
      <c r="B25" s="193" t="s">
        <v>3</v>
      </c>
      <c r="C25" s="194">
        <f>SUM('4-1 день'!C18,C19:C23)</f>
        <v>700</v>
      </c>
      <c r="D25" s="194">
        <f>SUM('4-1 день'!D18,D19:D23)</f>
        <v>23.6</v>
      </c>
      <c r="E25" s="194">
        <f>SUM('4-1 день'!E18,E19:E23)</f>
        <v>22.859999999999996</v>
      </c>
      <c r="F25" s="194">
        <f>SUM('4-1 день'!F18,F19:F23)</f>
        <v>87.399999999999991</v>
      </c>
      <c r="G25" s="195">
        <f>SUM('4-1 день'!G18,G19:G23)</f>
        <v>699.5</v>
      </c>
      <c r="H25" s="461"/>
      <c r="I25" s="192"/>
      <c r="J25" s="194">
        <f>SUM(J18:J23)</f>
        <v>545</v>
      </c>
      <c r="K25" s="194">
        <f t="shared" ref="K25:N25" si="2">SUM(K18:K23)</f>
        <v>17.8</v>
      </c>
      <c r="L25" s="194">
        <f t="shared" si="2"/>
        <v>18.8</v>
      </c>
      <c r="M25" s="194">
        <f t="shared" si="2"/>
        <v>67.5</v>
      </c>
      <c r="N25" s="195">
        <f t="shared" si="2"/>
        <v>549.19999999999993</v>
      </c>
    </row>
    <row r="26" spans="1:21" ht="15" thickBot="1">
      <c r="A26" s="72"/>
      <c r="B26" s="426" t="s">
        <v>51</v>
      </c>
      <c r="C26" s="426"/>
      <c r="D26" s="426"/>
      <c r="E26" s="426"/>
      <c r="F26" s="426"/>
      <c r="G26" s="427"/>
      <c r="H26" s="461"/>
      <c r="I26" s="434" t="s">
        <v>51</v>
      </c>
      <c r="J26" s="426"/>
      <c r="K26" s="426"/>
      <c r="L26" s="426"/>
      <c r="M26" s="426"/>
      <c r="N26" s="427"/>
    </row>
    <row r="27" spans="1:21">
      <c r="A27" s="89" t="s">
        <v>201</v>
      </c>
      <c r="B27" s="90" t="s">
        <v>202</v>
      </c>
      <c r="C27" s="92">
        <v>120</v>
      </c>
      <c r="D27" s="92">
        <v>14.08</v>
      </c>
      <c r="E27" s="92">
        <v>8.5</v>
      </c>
      <c r="F27" s="92">
        <v>3.1</v>
      </c>
      <c r="G27" s="93">
        <v>199.2</v>
      </c>
      <c r="H27" s="461"/>
      <c r="I27" s="89" t="s">
        <v>200</v>
      </c>
      <c r="J27" s="92">
        <v>120</v>
      </c>
      <c r="K27" s="92">
        <v>12.2</v>
      </c>
      <c r="L27" s="92">
        <v>6.2</v>
      </c>
      <c r="M27" s="92">
        <v>2.2999999999999998</v>
      </c>
      <c r="N27" s="93">
        <v>144.9</v>
      </c>
    </row>
    <row r="28" spans="1:21">
      <c r="A28" s="80" t="s">
        <v>73</v>
      </c>
      <c r="B28" s="98" t="s">
        <v>78</v>
      </c>
      <c r="C28" s="82">
        <v>25</v>
      </c>
      <c r="D28" s="83">
        <v>0.8</v>
      </c>
      <c r="E28" s="83">
        <v>0.7</v>
      </c>
      <c r="F28" s="83">
        <v>56.6</v>
      </c>
      <c r="G28" s="84">
        <v>87.5</v>
      </c>
      <c r="H28" s="461"/>
      <c r="I28" s="148" t="s">
        <v>195</v>
      </c>
      <c r="J28" s="83">
        <v>13</v>
      </c>
      <c r="K28" s="83">
        <v>0.4</v>
      </c>
      <c r="L28" s="83">
        <v>0.3</v>
      </c>
      <c r="M28" s="83">
        <v>10.5</v>
      </c>
      <c r="N28" s="149">
        <v>45.5</v>
      </c>
    </row>
    <row r="29" spans="1:21">
      <c r="A29" s="80" t="s">
        <v>68</v>
      </c>
      <c r="B29" s="98" t="s">
        <v>54</v>
      </c>
      <c r="C29" s="82">
        <v>200</v>
      </c>
      <c r="D29" s="83">
        <v>0.04</v>
      </c>
      <c r="E29" s="83">
        <v>0</v>
      </c>
      <c r="F29" s="83">
        <v>9.3000000000000007</v>
      </c>
      <c r="G29" s="84">
        <v>39.4</v>
      </c>
      <c r="H29" s="461"/>
      <c r="I29" s="80" t="s">
        <v>161</v>
      </c>
      <c r="J29" s="147">
        <v>150</v>
      </c>
      <c r="K29" s="83">
        <v>0.03</v>
      </c>
      <c r="L29" s="83">
        <v>0</v>
      </c>
      <c r="M29" s="83">
        <v>6.7</v>
      </c>
      <c r="N29" s="84">
        <v>28.8</v>
      </c>
    </row>
    <row r="30" spans="1:21" ht="14.25" customHeight="1" thickBot="1">
      <c r="A30" s="255"/>
      <c r="B30" s="102" t="s">
        <v>3</v>
      </c>
      <c r="C30" s="87">
        <f>SUM(C27:C29)</f>
        <v>345</v>
      </c>
      <c r="D30" s="87">
        <f t="shared" ref="D30:G30" si="3">SUM(D27:D29)</f>
        <v>14.92</v>
      </c>
      <c r="E30" s="87">
        <f t="shared" si="3"/>
        <v>9.1999999999999993</v>
      </c>
      <c r="F30" s="87">
        <f t="shared" si="3"/>
        <v>69</v>
      </c>
      <c r="G30" s="87">
        <f t="shared" si="3"/>
        <v>326.09999999999997</v>
      </c>
      <c r="H30" s="461"/>
      <c r="I30" s="318"/>
      <c r="J30" s="223">
        <f>SUM(J27:J29)</f>
        <v>283</v>
      </c>
      <c r="K30" s="223">
        <f t="shared" ref="K30:N30" si="4">SUM(K27:K29)</f>
        <v>12.629999999999999</v>
      </c>
      <c r="L30" s="223">
        <f t="shared" si="4"/>
        <v>6.5</v>
      </c>
      <c r="M30" s="223">
        <f t="shared" si="4"/>
        <v>19.5</v>
      </c>
      <c r="N30" s="224">
        <f t="shared" si="4"/>
        <v>219.20000000000002</v>
      </c>
    </row>
    <row r="31" spans="1:21" ht="14.25" customHeight="1">
      <c r="A31" s="197"/>
      <c r="B31" s="198" t="s">
        <v>10</v>
      </c>
      <c r="C31" s="199">
        <f>C12+C15+C24+C30</f>
        <v>1600</v>
      </c>
      <c r="D31" s="199">
        <f>D12+D15+D24+D30</f>
        <v>51.42</v>
      </c>
      <c r="E31" s="199">
        <f>E12+E15+E24+E30</f>
        <v>42.099999999999994</v>
      </c>
      <c r="F31" s="199">
        <f>F12+F15+F24+F30</f>
        <v>219.1</v>
      </c>
      <c r="G31" s="200">
        <f>G12+G15+G24+G30</f>
        <v>1426</v>
      </c>
      <c r="H31" s="461"/>
      <c r="I31" s="252"/>
      <c r="J31" s="225">
        <f>J12+J15+J24+J30</f>
        <v>1284</v>
      </c>
      <c r="K31" s="225">
        <f>K12+K15+K24+K30</f>
        <v>39.53</v>
      </c>
      <c r="L31" s="225">
        <f>L12+L15+L24+L30</f>
        <v>33.33</v>
      </c>
      <c r="M31" s="225">
        <f>M12+M15+M24+M30</f>
        <v>133.89999999999998</v>
      </c>
      <c r="N31" s="226">
        <f>N12+N15+N24+N30</f>
        <v>1076.3</v>
      </c>
    </row>
    <row r="32" spans="1:21" ht="14.25" customHeight="1" thickBot="1">
      <c r="A32" s="201"/>
      <c r="B32" s="202" t="s">
        <v>10</v>
      </c>
      <c r="C32" s="203">
        <f>C12+C15+C25+C30</f>
        <v>1610</v>
      </c>
      <c r="D32" s="203">
        <f>D12+D15+D25+D30</f>
        <v>51.82</v>
      </c>
      <c r="E32" s="203">
        <f>E12+E15+E25+E30</f>
        <v>45.06</v>
      </c>
      <c r="F32" s="203">
        <f>F12+F15+F25+F30</f>
        <v>223.2</v>
      </c>
      <c r="G32" s="204">
        <f>G12+G15+G25+G30</f>
        <v>1478</v>
      </c>
      <c r="H32" s="461"/>
      <c r="I32" s="253"/>
      <c r="J32" s="227">
        <f>J12+J15+J25+J30</f>
        <v>1284</v>
      </c>
      <c r="K32" s="227">
        <f>K12+K15+K25+K30</f>
        <v>39.730000000000004</v>
      </c>
      <c r="L32" s="227">
        <f>L12+L15+L25+L30</f>
        <v>35.1</v>
      </c>
      <c r="M32" s="227">
        <f>M12+M15+M25+M30</f>
        <v>135.80000000000001</v>
      </c>
      <c r="N32" s="228">
        <f>N12+N15+N25+N30</f>
        <v>1106.6999999999998</v>
      </c>
    </row>
    <row r="33" spans="1:14" ht="14.25" customHeight="1" thickBot="1">
      <c r="A33" s="107"/>
      <c r="B33" s="98" t="s">
        <v>31</v>
      </c>
      <c r="C33" s="108"/>
      <c r="D33" s="83">
        <v>54</v>
      </c>
      <c r="E33" s="83">
        <v>60</v>
      </c>
      <c r="F33" s="83">
        <v>261</v>
      </c>
      <c r="G33" s="84">
        <v>1800</v>
      </c>
      <c r="H33" s="461"/>
      <c r="I33" s="106"/>
      <c r="J33" s="270"/>
      <c r="K33" s="229">
        <v>42</v>
      </c>
      <c r="L33" s="229">
        <v>47</v>
      </c>
      <c r="M33" s="229">
        <v>203</v>
      </c>
      <c r="N33" s="230">
        <v>1400</v>
      </c>
    </row>
    <row r="34" spans="1:14" ht="14.25" customHeight="1">
      <c r="A34" s="69"/>
      <c r="B34" s="464" t="s">
        <v>11</v>
      </c>
      <c r="C34" s="282"/>
      <c r="D34" s="256">
        <f>D31-D33</f>
        <v>-2.5799999999999983</v>
      </c>
      <c r="E34" s="231">
        <f>E31-E33</f>
        <v>-17.900000000000006</v>
      </c>
      <c r="F34" s="231">
        <f>F31-F33</f>
        <v>-41.900000000000006</v>
      </c>
      <c r="G34" s="257">
        <f>G31-G33</f>
        <v>-374</v>
      </c>
      <c r="H34" s="461"/>
      <c r="I34" s="107"/>
      <c r="J34" s="279"/>
      <c r="K34" s="370">
        <f>K31-K33</f>
        <v>-2.4699999999999989</v>
      </c>
      <c r="L34" s="231">
        <f>L31-L33</f>
        <v>-13.670000000000002</v>
      </c>
      <c r="M34" s="231">
        <f>M31-M33</f>
        <v>-69.100000000000023</v>
      </c>
      <c r="N34" s="371">
        <f>N31-N33</f>
        <v>-323.70000000000005</v>
      </c>
    </row>
    <row r="35" spans="1:14" ht="15" thickBot="1">
      <c r="A35" s="109"/>
      <c r="B35" s="465"/>
      <c r="C35" s="280"/>
      <c r="D35" s="258">
        <f>D32-D33</f>
        <v>-2.1799999999999997</v>
      </c>
      <c r="E35" s="232">
        <f>E32-E33</f>
        <v>-14.939999999999998</v>
      </c>
      <c r="F35" s="232">
        <f>F32-F33</f>
        <v>-37.800000000000011</v>
      </c>
      <c r="G35" s="259">
        <f>G32-G33</f>
        <v>-322</v>
      </c>
      <c r="H35" s="461"/>
      <c r="I35" s="109"/>
      <c r="J35" s="280"/>
      <c r="K35" s="372">
        <f>K32-K33</f>
        <v>-2.269999999999996</v>
      </c>
      <c r="L35" s="232">
        <f>L32-L33</f>
        <v>-11.899999999999999</v>
      </c>
      <c r="M35" s="232">
        <f>M32-M33</f>
        <v>-67.199999999999989</v>
      </c>
      <c r="N35" s="373">
        <f>N32-N33</f>
        <v>-293.30000000000018</v>
      </c>
    </row>
    <row r="36" spans="1:14">
      <c r="A36" s="439" t="s">
        <v>152</v>
      </c>
      <c r="B36" s="440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</row>
    <row r="37" spans="1:14" ht="15" thickBot="1">
      <c r="A37" s="441" t="s">
        <v>153</v>
      </c>
      <c r="B37" s="442"/>
      <c r="C37" s="233"/>
      <c r="D37" s="205"/>
      <c r="E37" s="205"/>
      <c r="F37" s="205"/>
      <c r="G37" s="205"/>
      <c r="H37" s="205"/>
    </row>
  </sheetData>
  <mergeCells count="25">
    <mergeCell ref="A36:B36"/>
    <mergeCell ref="A37:B37"/>
    <mergeCell ref="I5:I6"/>
    <mergeCell ref="N5:N6"/>
    <mergeCell ref="B7:G7"/>
    <mergeCell ref="B13:G13"/>
    <mergeCell ref="B16:G16"/>
    <mergeCell ref="B26:G26"/>
    <mergeCell ref="B34:B35"/>
    <mergeCell ref="B1:N1"/>
    <mergeCell ref="B2:N2"/>
    <mergeCell ref="A4:G4"/>
    <mergeCell ref="H4:H35"/>
    <mergeCell ref="I4:N4"/>
    <mergeCell ref="A5:A6"/>
    <mergeCell ref="B5:B6"/>
    <mergeCell ref="C5:C6"/>
    <mergeCell ref="D5:F5"/>
    <mergeCell ref="G5:G6"/>
    <mergeCell ref="I13:N13"/>
    <mergeCell ref="I16:N16"/>
    <mergeCell ref="I26:N26"/>
    <mergeCell ref="I7:N7"/>
    <mergeCell ref="J5:J6"/>
    <mergeCell ref="K5:M5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4"/>
  <sheetViews>
    <sheetView workbookViewId="0">
      <selection activeCell="D33" sqref="D33"/>
    </sheetView>
  </sheetViews>
  <sheetFormatPr defaultColWidth="9.109375" defaultRowHeight="14.4"/>
  <cols>
    <col min="1" max="1" width="8.5546875" style="41" customWidth="1"/>
    <col min="2" max="2" width="29.33203125" style="1" customWidth="1"/>
    <col min="3" max="3" width="8.5546875" style="1" customWidth="1"/>
    <col min="4" max="5" width="8" style="1" customWidth="1"/>
    <col min="6" max="6" width="9.44140625" style="1" customWidth="1"/>
    <col min="7" max="7" width="10" style="1" customWidth="1"/>
    <col min="8" max="8" width="4.44140625" style="1" customWidth="1"/>
    <col min="9" max="9" width="9.33203125" style="1" customWidth="1"/>
    <col min="10" max="10" width="8.88671875" style="41" customWidth="1"/>
    <col min="11" max="11" width="8.6640625" style="41" customWidth="1"/>
    <col min="12" max="12" width="8.5546875" style="41" customWidth="1"/>
    <col min="13" max="13" width="9.109375" style="41"/>
    <col min="14" max="14" width="9.44140625" style="41" customWidth="1"/>
    <col min="15" max="16384" width="9.109375" style="41"/>
  </cols>
  <sheetData>
    <row r="1" spans="1:14">
      <c r="B1" s="415" t="s">
        <v>12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>
      <c r="B2" s="428" t="s">
        <v>21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14" ht="2.25" customHeight="1" thickBot="1">
      <c r="H3" s="54"/>
    </row>
    <row r="4" spans="1:14" ht="20.25" customHeight="1">
      <c r="A4" s="436" t="s">
        <v>138</v>
      </c>
      <c r="B4" s="437"/>
      <c r="C4" s="437"/>
      <c r="D4" s="437"/>
      <c r="E4" s="437"/>
      <c r="F4" s="437"/>
      <c r="G4" s="438"/>
      <c r="H4" s="460"/>
      <c r="I4" s="436" t="s">
        <v>239</v>
      </c>
      <c r="J4" s="437"/>
      <c r="K4" s="437"/>
      <c r="L4" s="437"/>
      <c r="M4" s="437"/>
      <c r="N4" s="438"/>
    </row>
    <row r="5" spans="1:14" ht="15" customHeight="1">
      <c r="A5" s="435" t="s">
        <v>33</v>
      </c>
      <c r="B5" s="429" t="s">
        <v>24</v>
      </c>
      <c r="C5" s="430" t="s">
        <v>16</v>
      </c>
      <c r="D5" s="431" t="s">
        <v>0</v>
      </c>
      <c r="E5" s="431"/>
      <c r="F5" s="431"/>
      <c r="G5" s="432" t="s">
        <v>20</v>
      </c>
      <c r="H5" s="460"/>
      <c r="I5" s="435" t="s">
        <v>33</v>
      </c>
      <c r="J5" s="430" t="s">
        <v>16</v>
      </c>
      <c r="K5" s="431" t="s">
        <v>0</v>
      </c>
      <c r="L5" s="431"/>
      <c r="M5" s="431"/>
      <c r="N5" s="432" t="s">
        <v>20</v>
      </c>
    </row>
    <row r="6" spans="1:14" ht="26.25" customHeight="1">
      <c r="A6" s="435"/>
      <c r="B6" s="429"/>
      <c r="C6" s="430"/>
      <c r="D6" s="367" t="s">
        <v>17</v>
      </c>
      <c r="E6" s="367" t="s">
        <v>18</v>
      </c>
      <c r="F6" s="367" t="s">
        <v>19</v>
      </c>
      <c r="G6" s="432"/>
      <c r="H6" s="460"/>
      <c r="I6" s="435"/>
      <c r="J6" s="430"/>
      <c r="K6" s="367" t="s">
        <v>17</v>
      </c>
      <c r="L6" s="367" t="s">
        <v>18</v>
      </c>
      <c r="M6" s="367" t="s">
        <v>19</v>
      </c>
      <c r="N6" s="432"/>
    </row>
    <row r="7" spans="1:14" ht="15" thickBot="1">
      <c r="A7" s="69"/>
      <c r="B7" s="424" t="s">
        <v>1</v>
      </c>
      <c r="C7" s="424"/>
      <c r="D7" s="424"/>
      <c r="E7" s="424"/>
      <c r="F7" s="424"/>
      <c r="G7" s="425"/>
      <c r="H7" s="460"/>
      <c r="I7" s="69"/>
      <c r="J7" s="70"/>
      <c r="K7" s="70"/>
      <c r="L7" s="70"/>
      <c r="M7" s="70"/>
      <c r="N7" s="71"/>
    </row>
    <row r="8" spans="1:14">
      <c r="A8" s="103" t="s">
        <v>279</v>
      </c>
      <c r="B8" s="137" t="s">
        <v>280</v>
      </c>
      <c r="C8" s="91">
        <v>160</v>
      </c>
      <c r="D8" s="92">
        <v>11.5</v>
      </c>
      <c r="E8" s="92">
        <v>10.8</v>
      </c>
      <c r="F8" s="92">
        <v>7.5</v>
      </c>
      <c r="G8" s="93">
        <v>194.8</v>
      </c>
      <c r="H8" s="460"/>
      <c r="I8" s="103" t="s">
        <v>281</v>
      </c>
      <c r="J8" s="91">
        <v>150</v>
      </c>
      <c r="K8" s="92">
        <v>8</v>
      </c>
      <c r="L8" s="92">
        <v>10</v>
      </c>
      <c r="M8" s="92">
        <v>3.7</v>
      </c>
      <c r="N8" s="93">
        <v>220</v>
      </c>
    </row>
    <row r="9" spans="1:14">
      <c r="A9" s="80" t="s">
        <v>69</v>
      </c>
      <c r="B9" s="81" t="s">
        <v>13</v>
      </c>
      <c r="C9" s="82">
        <v>200</v>
      </c>
      <c r="D9" s="83">
        <v>1.3</v>
      </c>
      <c r="E9" s="83">
        <v>1.4</v>
      </c>
      <c r="F9" s="83">
        <v>11.2</v>
      </c>
      <c r="G9" s="84">
        <v>67.400000000000006</v>
      </c>
      <c r="H9" s="460"/>
      <c r="I9" s="80" t="s">
        <v>217</v>
      </c>
      <c r="J9" s="82">
        <v>180</v>
      </c>
      <c r="K9" s="83">
        <v>2.2000000000000002</v>
      </c>
      <c r="L9" s="83">
        <v>2.5</v>
      </c>
      <c r="M9" s="83">
        <v>11.8</v>
      </c>
      <c r="N9" s="84">
        <v>87.1</v>
      </c>
    </row>
    <row r="10" spans="1:14" ht="15.75" customHeight="1">
      <c r="A10" s="80" t="s">
        <v>220</v>
      </c>
      <c r="B10" s="74" t="s">
        <v>48</v>
      </c>
      <c r="C10" s="82">
        <v>40</v>
      </c>
      <c r="D10" s="83">
        <v>2.2999999999999998</v>
      </c>
      <c r="E10" s="83">
        <v>5.8</v>
      </c>
      <c r="F10" s="83">
        <v>16</v>
      </c>
      <c r="G10" s="84">
        <v>115.3</v>
      </c>
      <c r="H10" s="460"/>
      <c r="I10" s="80" t="s">
        <v>192</v>
      </c>
      <c r="J10" s="83">
        <v>31</v>
      </c>
      <c r="K10" s="83">
        <v>1.9</v>
      </c>
      <c r="L10" s="83">
        <v>5.6</v>
      </c>
      <c r="M10" s="83">
        <v>13.3</v>
      </c>
      <c r="N10" s="84">
        <v>103.6</v>
      </c>
    </row>
    <row r="11" spans="1:14" ht="15" thickBot="1">
      <c r="A11" s="85"/>
      <c r="B11" s="86" t="s">
        <v>3</v>
      </c>
      <c r="C11" s="87">
        <f>SUM(C8:C10)</f>
        <v>400</v>
      </c>
      <c r="D11" s="87">
        <f t="shared" ref="D11:G11" si="0">SUM(D8:D10)</f>
        <v>15.100000000000001</v>
      </c>
      <c r="E11" s="87">
        <f t="shared" si="0"/>
        <v>18</v>
      </c>
      <c r="F11" s="87">
        <f t="shared" si="0"/>
        <v>34.700000000000003</v>
      </c>
      <c r="G11" s="88">
        <f t="shared" si="0"/>
        <v>377.50000000000006</v>
      </c>
      <c r="H11" s="460"/>
      <c r="I11" s="130"/>
      <c r="J11" s="119">
        <f>SUM(J8:J10)</f>
        <v>361</v>
      </c>
      <c r="K11" s="119">
        <f t="shared" ref="K11:N11" si="1">SUM(K8:K10)</f>
        <v>12.1</v>
      </c>
      <c r="L11" s="119">
        <f t="shared" si="1"/>
        <v>18.100000000000001</v>
      </c>
      <c r="M11" s="119">
        <f t="shared" si="1"/>
        <v>28.8</v>
      </c>
      <c r="N11" s="120">
        <f t="shared" si="1"/>
        <v>410.70000000000005</v>
      </c>
    </row>
    <row r="12" spans="1:14" ht="15" thickBot="1">
      <c r="A12" s="72"/>
      <c r="B12" s="426" t="s">
        <v>4</v>
      </c>
      <c r="C12" s="426"/>
      <c r="D12" s="426"/>
      <c r="E12" s="426"/>
      <c r="F12" s="426"/>
      <c r="G12" s="427"/>
      <c r="H12" s="460"/>
      <c r="I12" s="121"/>
      <c r="J12" s="466" t="s">
        <v>4</v>
      </c>
      <c r="K12" s="466"/>
      <c r="L12" s="466"/>
      <c r="M12" s="466"/>
      <c r="N12" s="467"/>
    </row>
    <row r="13" spans="1:14">
      <c r="A13" s="89" t="s">
        <v>62</v>
      </c>
      <c r="B13" s="90" t="s">
        <v>52</v>
      </c>
      <c r="C13" s="91">
        <v>180</v>
      </c>
      <c r="D13" s="92">
        <v>0.5</v>
      </c>
      <c r="E13" s="92">
        <v>0.1</v>
      </c>
      <c r="F13" s="92">
        <v>10.1</v>
      </c>
      <c r="G13" s="93">
        <v>46</v>
      </c>
      <c r="H13" s="460"/>
      <c r="I13" s="73" t="s">
        <v>140</v>
      </c>
      <c r="J13" s="77">
        <v>150</v>
      </c>
      <c r="K13" s="78">
        <v>0.75</v>
      </c>
      <c r="L13" s="78">
        <v>0.15</v>
      </c>
      <c r="M13" s="78">
        <v>15.1</v>
      </c>
      <c r="N13" s="79">
        <v>69</v>
      </c>
    </row>
    <row r="14" spans="1:14" ht="15" thickBot="1">
      <c r="A14" s="85"/>
      <c r="B14" s="86" t="s">
        <v>3</v>
      </c>
      <c r="C14" s="87">
        <f>SUM(C13)</f>
        <v>180</v>
      </c>
      <c r="D14" s="87">
        <f>SUM(D13)</f>
        <v>0.5</v>
      </c>
      <c r="E14" s="87">
        <f>SUM(E13)</f>
        <v>0.1</v>
      </c>
      <c r="F14" s="87">
        <f>SUM(F13)</f>
        <v>10.1</v>
      </c>
      <c r="G14" s="88">
        <f>SUM(G13)</f>
        <v>46</v>
      </c>
      <c r="H14" s="460"/>
      <c r="I14" s="118"/>
      <c r="J14" s="122">
        <f>SUM(J13)</f>
        <v>150</v>
      </c>
      <c r="K14" s="122">
        <f>SUM(K13)</f>
        <v>0.75</v>
      </c>
      <c r="L14" s="119">
        <f>SUM(L13)</f>
        <v>0.15</v>
      </c>
      <c r="M14" s="119">
        <f>SUM(M13)</f>
        <v>15.1</v>
      </c>
      <c r="N14" s="120">
        <f>SUM(N13)</f>
        <v>69</v>
      </c>
    </row>
    <row r="15" spans="1:14" ht="15" thickBot="1">
      <c r="A15" s="72"/>
      <c r="B15" s="426" t="s">
        <v>5</v>
      </c>
      <c r="C15" s="426"/>
      <c r="D15" s="426"/>
      <c r="E15" s="426"/>
      <c r="F15" s="426"/>
      <c r="G15" s="427"/>
      <c r="H15" s="460"/>
      <c r="I15" s="121"/>
      <c r="J15" s="426" t="s">
        <v>5</v>
      </c>
      <c r="K15" s="426"/>
      <c r="L15" s="426"/>
      <c r="M15" s="426"/>
      <c r="N15" s="427"/>
    </row>
    <row r="16" spans="1:14" ht="27.6">
      <c r="A16" s="75" t="s">
        <v>81</v>
      </c>
      <c r="B16" s="95" t="s">
        <v>80</v>
      </c>
      <c r="C16" s="77">
        <v>60</v>
      </c>
      <c r="D16" s="78">
        <v>0.8</v>
      </c>
      <c r="E16" s="78">
        <v>1.8</v>
      </c>
      <c r="F16" s="78">
        <v>6.4</v>
      </c>
      <c r="G16" s="79">
        <v>43.3</v>
      </c>
      <c r="H16" s="460"/>
      <c r="I16" s="266" t="s">
        <v>162</v>
      </c>
      <c r="J16" s="267">
        <v>30</v>
      </c>
      <c r="K16" s="267">
        <v>0.4</v>
      </c>
      <c r="L16" s="267">
        <v>0.9</v>
      </c>
      <c r="M16" s="267">
        <v>3.2</v>
      </c>
      <c r="N16" s="268">
        <v>21.6</v>
      </c>
    </row>
    <row r="17" spans="1:16" ht="16.5" customHeight="1">
      <c r="A17" s="96" t="s">
        <v>74</v>
      </c>
      <c r="B17" s="146" t="s">
        <v>56</v>
      </c>
      <c r="C17" s="83">
        <v>200</v>
      </c>
      <c r="D17" s="83">
        <v>2.4</v>
      </c>
      <c r="E17" s="83">
        <v>3.9</v>
      </c>
      <c r="F17" s="83">
        <v>10.199999999999999</v>
      </c>
      <c r="G17" s="208">
        <v>91.8</v>
      </c>
      <c r="H17" s="460"/>
      <c r="I17" s="100" t="s">
        <v>236</v>
      </c>
      <c r="J17" s="83">
        <v>150</v>
      </c>
      <c r="K17" s="83">
        <v>1.8</v>
      </c>
      <c r="L17" s="83">
        <v>2.9</v>
      </c>
      <c r="M17" s="83">
        <v>7.5</v>
      </c>
      <c r="N17" s="84">
        <v>68.7</v>
      </c>
    </row>
    <row r="18" spans="1:16" ht="16.649999999999999" customHeight="1">
      <c r="A18" s="96" t="s">
        <v>273</v>
      </c>
      <c r="B18" s="170" t="s">
        <v>274</v>
      </c>
      <c r="C18" s="97">
        <v>130</v>
      </c>
      <c r="D18" s="97">
        <v>3.7</v>
      </c>
      <c r="E18" s="97">
        <v>1.5</v>
      </c>
      <c r="F18" s="97">
        <v>23.6</v>
      </c>
      <c r="G18" s="171">
        <v>150.08000000000001</v>
      </c>
      <c r="H18" s="460"/>
      <c r="I18" s="317" t="s">
        <v>277</v>
      </c>
      <c r="J18" s="165">
        <v>110</v>
      </c>
      <c r="K18" s="165">
        <v>3.1</v>
      </c>
      <c r="L18" s="165">
        <v>2.5</v>
      </c>
      <c r="M18" s="165">
        <v>19.899999999999999</v>
      </c>
      <c r="N18" s="171">
        <v>120</v>
      </c>
    </row>
    <row r="19" spans="1:16" ht="14.25" customHeight="1">
      <c r="A19" s="129" t="s">
        <v>282</v>
      </c>
      <c r="B19" s="81" t="s">
        <v>283</v>
      </c>
      <c r="C19" s="261">
        <v>80</v>
      </c>
      <c r="D19" s="261">
        <v>13.1</v>
      </c>
      <c r="E19" s="261">
        <v>13.2</v>
      </c>
      <c r="F19" s="261">
        <v>6.2</v>
      </c>
      <c r="G19" s="366">
        <v>216.8</v>
      </c>
      <c r="H19" s="460"/>
      <c r="I19" s="132" t="s">
        <v>282</v>
      </c>
      <c r="J19" s="261">
        <v>50</v>
      </c>
      <c r="K19" s="261">
        <v>8.1</v>
      </c>
      <c r="L19" s="261">
        <v>8.1999999999999993</v>
      </c>
      <c r="M19" s="261">
        <v>3.9</v>
      </c>
      <c r="N19" s="116">
        <v>135.5</v>
      </c>
    </row>
    <row r="20" spans="1:16" ht="17.25" customHeight="1">
      <c r="A20" s="80" t="s">
        <v>72</v>
      </c>
      <c r="B20" s="98" t="s">
        <v>61</v>
      </c>
      <c r="C20" s="82">
        <v>200</v>
      </c>
      <c r="D20" s="83">
        <v>0.02</v>
      </c>
      <c r="E20" s="83">
        <v>0</v>
      </c>
      <c r="F20" s="83">
        <v>0.3</v>
      </c>
      <c r="G20" s="84">
        <v>1</v>
      </c>
      <c r="H20" s="460"/>
      <c r="I20" s="133" t="s">
        <v>72</v>
      </c>
      <c r="J20" s="261">
        <v>150</v>
      </c>
      <c r="K20" s="261">
        <v>0.01</v>
      </c>
      <c r="L20" s="261">
        <v>0</v>
      </c>
      <c r="M20" s="261">
        <v>0.2</v>
      </c>
      <c r="N20" s="116">
        <v>1.2</v>
      </c>
    </row>
    <row r="21" spans="1:16" ht="17.25" customHeight="1">
      <c r="A21" s="80" t="s">
        <v>41</v>
      </c>
      <c r="B21" s="98" t="s">
        <v>9</v>
      </c>
      <c r="C21" s="82">
        <v>40</v>
      </c>
      <c r="D21" s="83">
        <v>2.6</v>
      </c>
      <c r="E21" s="83">
        <v>0.4</v>
      </c>
      <c r="F21" s="83">
        <v>13.3</v>
      </c>
      <c r="G21" s="84">
        <v>72.400000000000006</v>
      </c>
      <c r="H21" s="460"/>
      <c r="I21" s="61" t="s">
        <v>211</v>
      </c>
      <c r="J21" s="53">
        <v>25</v>
      </c>
      <c r="K21" s="52">
        <v>1.6</v>
      </c>
      <c r="L21" s="52">
        <v>0.3</v>
      </c>
      <c r="M21" s="52">
        <v>10.4</v>
      </c>
      <c r="N21" s="58">
        <v>45.2</v>
      </c>
      <c r="P21" s="265"/>
    </row>
    <row r="22" spans="1:16" ht="15.75" customHeight="1">
      <c r="A22" s="80" t="s">
        <v>64</v>
      </c>
      <c r="B22" s="98" t="s">
        <v>184</v>
      </c>
      <c r="C22" s="82">
        <v>30</v>
      </c>
      <c r="D22" s="83">
        <v>2.2000000000000002</v>
      </c>
      <c r="E22" s="83">
        <v>0.2</v>
      </c>
      <c r="F22" s="83">
        <v>15</v>
      </c>
      <c r="G22" s="84">
        <v>69.3</v>
      </c>
      <c r="H22" s="460"/>
      <c r="I22" s="61" t="s">
        <v>64</v>
      </c>
      <c r="J22" s="53">
        <v>30</v>
      </c>
      <c r="K22" s="52">
        <v>1.5</v>
      </c>
      <c r="L22" s="52">
        <v>0.1</v>
      </c>
      <c r="M22" s="52">
        <v>10</v>
      </c>
      <c r="N22" s="58">
        <v>46.2</v>
      </c>
    </row>
    <row r="23" spans="1:16" ht="15" thickBot="1">
      <c r="A23" s="85"/>
      <c r="B23" s="102" t="s">
        <v>3</v>
      </c>
      <c r="C23" s="87">
        <f>SUM(C16:C22)</f>
        <v>740</v>
      </c>
      <c r="D23" s="87">
        <f>SUM(D16:D22)</f>
        <v>24.82</v>
      </c>
      <c r="E23" s="87">
        <f>SUM(E16:E22)</f>
        <v>20.999999999999996</v>
      </c>
      <c r="F23" s="87">
        <f>SUM(F16:F22)</f>
        <v>75</v>
      </c>
      <c r="G23" s="88">
        <f>SUM(G16:G22)</f>
        <v>644.67999999999995</v>
      </c>
      <c r="H23" s="460"/>
      <c r="I23" s="118"/>
      <c r="J23" s="119">
        <f>SUM(J16:J22)</f>
        <v>545</v>
      </c>
      <c r="K23" s="119">
        <f>SUM(K16:K22)</f>
        <v>16.509999999999998</v>
      </c>
      <c r="L23" s="119">
        <f>SUM(L16:L22)</f>
        <v>14.9</v>
      </c>
      <c r="M23" s="119">
        <f>SUM(M16:M22)</f>
        <v>55.1</v>
      </c>
      <c r="N23" s="120">
        <f>SUM(N16:N22)</f>
        <v>438.4</v>
      </c>
    </row>
    <row r="24" spans="1:16" ht="15" thickBot="1">
      <c r="A24" s="72"/>
      <c r="B24" s="426" t="s">
        <v>51</v>
      </c>
      <c r="C24" s="426"/>
      <c r="D24" s="426"/>
      <c r="E24" s="426"/>
      <c r="F24" s="426"/>
      <c r="G24" s="427"/>
      <c r="H24" s="460"/>
      <c r="I24" s="121"/>
      <c r="J24" s="466" t="s">
        <v>219</v>
      </c>
      <c r="K24" s="466"/>
      <c r="L24" s="466"/>
      <c r="M24" s="466"/>
      <c r="N24" s="467"/>
    </row>
    <row r="25" spans="1:16">
      <c r="A25" s="103" t="s">
        <v>204</v>
      </c>
      <c r="B25" s="104" t="s">
        <v>77</v>
      </c>
      <c r="C25" s="91">
        <v>200</v>
      </c>
      <c r="D25" s="92">
        <v>5.2</v>
      </c>
      <c r="E25" s="92">
        <v>6.4</v>
      </c>
      <c r="F25" s="92">
        <v>21.8</v>
      </c>
      <c r="G25" s="93">
        <v>166</v>
      </c>
      <c r="H25" s="460"/>
      <c r="I25" s="151" t="s">
        <v>66</v>
      </c>
      <c r="J25" s="91">
        <v>150</v>
      </c>
      <c r="K25" s="92">
        <v>4</v>
      </c>
      <c r="L25" s="92">
        <v>4.7</v>
      </c>
      <c r="M25" s="92">
        <v>6</v>
      </c>
      <c r="N25" s="93">
        <v>83.8</v>
      </c>
    </row>
    <row r="26" spans="1:16">
      <c r="A26" s="80" t="s">
        <v>264</v>
      </c>
      <c r="B26" s="98" t="s">
        <v>263</v>
      </c>
      <c r="C26" s="82">
        <v>70</v>
      </c>
      <c r="D26" s="83">
        <v>5.3</v>
      </c>
      <c r="E26" s="83">
        <v>6</v>
      </c>
      <c r="F26" s="83">
        <v>27.2</v>
      </c>
      <c r="G26" s="84">
        <v>200.9</v>
      </c>
      <c r="H26" s="460"/>
      <c r="I26" s="80" t="s">
        <v>265</v>
      </c>
      <c r="J26" s="82">
        <v>60</v>
      </c>
      <c r="K26" s="83">
        <v>5.0999999999999996</v>
      </c>
      <c r="L26" s="83">
        <v>5.2</v>
      </c>
      <c r="M26" s="83">
        <v>19.399999999999999</v>
      </c>
      <c r="N26" s="84">
        <v>152.19999999999999</v>
      </c>
    </row>
    <row r="27" spans="1:16" ht="14.25" customHeight="1">
      <c r="A27" s="318"/>
      <c r="B27" s="250" t="s">
        <v>3</v>
      </c>
      <c r="C27" s="223">
        <f>SUM(C25:C26)</f>
        <v>270</v>
      </c>
      <c r="D27" s="223">
        <f>SUM(D25:D26)</f>
        <v>10.5</v>
      </c>
      <c r="E27" s="223">
        <f>SUM(E25:E26)</f>
        <v>12.4</v>
      </c>
      <c r="F27" s="223">
        <f>SUM(F25:F26)</f>
        <v>49</v>
      </c>
      <c r="G27" s="224">
        <f>SUM(G25:G26)</f>
        <v>366.9</v>
      </c>
      <c r="H27" s="460"/>
      <c r="I27" s="124"/>
      <c r="J27" s="283">
        <f>SUM(J25:J26)</f>
        <v>210</v>
      </c>
      <c r="K27" s="283">
        <f>SUM(K25:K26)</f>
        <v>9.1</v>
      </c>
      <c r="L27" s="283">
        <f>SUM(L25:L26)</f>
        <v>9.9</v>
      </c>
      <c r="M27" s="283">
        <f>SUM(M25:M26)</f>
        <v>25.4</v>
      </c>
      <c r="N27" s="284">
        <f>SUM(N25:N26)</f>
        <v>236</v>
      </c>
    </row>
    <row r="28" spans="1:16" ht="15" thickBot="1">
      <c r="A28" s="109"/>
      <c r="B28" s="273" t="s">
        <v>10</v>
      </c>
      <c r="C28" s="288" t="s">
        <v>289</v>
      </c>
      <c r="D28" s="274">
        <f>D11+D14+D23+D27</f>
        <v>50.92</v>
      </c>
      <c r="E28" s="274">
        <f>E11+E14+E23+E27</f>
        <v>51.499999999999993</v>
      </c>
      <c r="F28" s="274">
        <f>F11+F14+F23+F27</f>
        <v>168.8</v>
      </c>
      <c r="G28" s="275">
        <f>G11+G14+G23+G27</f>
        <v>1435.08</v>
      </c>
      <c r="H28" s="460"/>
      <c r="I28" s="118"/>
      <c r="J28" s="286">
        <f>J11+J14+J23+J27</f>
        <v>1266</v>
      </c>
      <c r="K28" s="286">
        <f>K11+K14+K23+K27</f>
        <v>38.46</v>
      </c>
      <c r="L28" s="286">
        <f>L11+L14+L23+L27</f>
        <v>43.05</v>
      </c>
      <c r="M28" s="286">
        <f>M11+M14+M23+M27</f>
        <v>124.4</v>
      </c>
      <c r="N28" s="287">
        <f>N11+N14+N23+N27</f>
        <v>1154.0999999999999</v>
      </c>
    </row>
    <row r="29" spans="1:16" ht="14.25" customHeight="1">
      <c r="A29" s="106"/>
      <c r="B29" s="269" t="s">
        <v>31</v>
      </c>
      <c r="C29" s="270"/>
      <c r="D29" s="277">
        <v>54</v>
      </c>
      <c r="E29" s="277">
        <v>60</v>
      </c>
      <c r="F29" s="277">
        <v>261</v>
      </c>
      <c r="G29" s="278">
        <v>1800</v>
      </c>
      <c r="H29" s="460"/>
      <c r="I29" s="125"/>
      <c r="J29" s="285"/>
      <c r="K29" s="271">
        <v>42</v>
      </c>
      <c r="L29" s="271">
        <v>47</v>
      </c>
      <c r="M29" s="271">
        <v>203</v>
      </c>
      <c r="N29" s="272">
        <v>1400</v>
      </c>
    </row>
    <row r="30" spans="1:16" ht="15" thickBot="1">
      <c r="A30" s="109"/>
      <c r="B30" s="110" t="s">
        <v>11</v>
      </c>
      <c r="C30" s="111"/>
      <c r="D30" s="112">
        <f>D28-D29</f>
        <v>-3.0799999999999983</v>
      </c>
      <c r="E30" s="112">
        <f>E28-E29</f>
        <v>-8.5000000000000071</v>
      </c>
      <c r="F30" s="112">
        <f>F28-F29</f>
        <v>-92.199999999999989</v>
      </c>
      <c r="G30" s="113">
        <f>G28-G29</f>
        <v>-364.92000000000007</v>
      </c>
      <c r="H30" s="460"/>
      <c r="I30" s="118"/>
      <c r="J30" s="126"/>
      <c r="K30" s="127">
        <f>K28-K29</f>
        <v>-3.5399999999999991</v>
      </c>
      <c r="L30" s="127">
        <f>L28-L29</f>
        <v>-3.9500000000000028</v>
      </c>
      <c r="M30" s="127">
        <f>M28-M29</f>
        <v>-78.599999999999994</v>
      </c>
      <c r="N30" s="128">
        <f>N28-N29</f>
        <v>-245.90000000000009</v>
      </c>
    </row>
    <row r="31" spans="1:16">
      <c r="C31" s="11"/>
      <c r="D31" s="56"/>
      <c r="E31" s="56"/>
      <c r="F31" s="56"/>
      <c r="G31" s="56"/>
      <c r="H31" s="35"/>
      <c r="I31" s="56"/>
    </row>
    <row r="32" spans="1:16" ht="25.5" customHeight="1"/>
    <row r="34" spans="3:9">
      <c r="C34" s="11"/>
      <c r="D34" s="56"/>
      <c r="E34" s="56"/>
      <c r="F34" s="56"/>
      <c r="G34" s="56"/>
      <c r="H34" s="56"/>
      <c r="I34" s="56"/>
    </row>
  </sheetData>
  <mergeCells count="21">
    <mergeCell ref="B7:G7"/>
    <mergeCell ref="B12:G12"/>
    <mergeCell ref="B1:N1"/>
    <mergeCell ref="B2:N2"/>
    <mergeCell ref="A4:G4"/>
    <mergeCell ref="H4:H30"/>
    <mergeCell ref="I4:N4"/>
    <mergeCell ref="A5:A6"/>
    <mergeCell ref="B5:B6"/>
    <mergeCell ref="C5:C6"/>
    <mergeCell ref="D5:F5"/>
    <mergeCell ref="G5:G6"/>
    <mergeCell ref="B15:G15"/>
    <mergeCell ref="B24:G24"/>
    <mergeCell ref="I5:I6"/>
    <mergeCell ref="J5:J6"/>
    <mergeCell ref="J15:N15"/>
    <mergeCell ref="J12:N12"/>
    <mergeCell ref="J24:N24"/>
    <mergeCell ref="K5:M5"/>
    <mergeCell ref="N5:N6"/>
  </mergeCells>
  <pageMargins left="0.11811023622047245" right="0.11811023622047245" top="0.15748031496062992" bottom="0.19685039370078741" header="0.31496062992125984" footer="0.31496062992125984"/>
  <pageSetup paperSize="9" orientation="landscape" r:id="rId1"/>
  <ignoredErrors>
    <ignoredError sqref="A9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Q35"/>
  <sheetViews>
    <sheetView topLeftCell="A3" zoomScaleNormal="100" workbookViewId="0">
      <selection activeCell="B24" sqref="B24:G24"/>
    </sheetView>
  </sheetViews>
  <sheetFormatPr defaultColWidth="9.109375" defaultRowHeight="14.4"/>
  <cols>
    <col min="1" max="1" width="8" style="41" customWidth="1"/>
    <col min="2" max="2" width="28" style="1" customWidth="1"/>
    <col min="3" max="3" width="8.5546875" style="1" customWidth="1"/>
    <col min="4" max="4" width="8.109375" style="1" customWidth="1"/>
    <col min="5" max="5" width="8.44140625" style="1" customWidth="1"/>
    <col min="6" max="6" width="9.5546875" style="1" customWidth="1"/>
    <col min="7" max="7" width="10.44140625" style="1" customWidth="1"/>
    <col min="8" max="8" width="4.44140625" style="1" customWidth="1"/>
    <col min="9" max="9" width="8.5546875" style="1" customWidth="1"/>
    <col min="10" max="10" width="8.5546875" style="41" customWidth="1"/>
    <col min="11" max="11" width="8.6640625" style="41" customWidth="1"/>
    <col min="12" max="12" width="8.5546875" style="41" customWidth="1"/>
    <col min="13" max="13" width="9.109375" style="41"/>
    <col min="14" max="14" width="10.44140625" style="41" customWidth="1"/>
    <col min="15" max="16384" width="9.109375" style="41"/>
  </cols>
  <sheetData>
    <row r="1" spans="1:14">
      <c r="B1" s="415" t="s">
        <v>12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>
      <c r="B2" s="428" t="s">
        <v>27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14" ht="2.25" customHeight="1" thickBot="1"/>
    <row r="4" spans="1:14" ht="20.25" customHeight="1">
      <c r="A4" s="436" t="s">
        <v>138</v>
      </c>
      <c r="B4" s="437"/>
      <c r="C4" s="437"/>
      <c r="D4" s="437"/>
      <c r="E4" s="437"/>
      <c r="F4" s="437"/>
      <c r="G4" s="438"/>
      <c r="H4" s="134"/>
      <c r="I4" s="436" t="s">
        <v>239</v>
      </c>
      <c r="J4" s="437"/>
      <c r="K4" s="437"/>
      <c r="L4" s="437"/>
      <c r="M4" s="437"/>
      <c r="N4" s="438"/>
    </row>
    <row r="5" spans="1:14" ht="15" customHeight="1">
      <c r="A5" s="435" t="s">
        <v>33</v>
      </c>
      <c r="B5" s="429" t="s">
        <v>24</v>
      </c>
      <c r="C5" s="430" t="s">
        <v>16</v>
      </c>
      <c r="D5" s="431" t="s">
        <v>0</v>
      </c>
      <c r="E5" s="431"/>
      <c r="F5" s="431"/>
      <c r="G5" s="432" t="s">
        <v>20</v>
      </c>
      <c r="H5" s="135"/>
      <c r="I5" s="435" t="s">
        <v>33</v>
      </c>
      <c r="J5" s="430" t="s">
        <v>16</v>
      </c>
      <c r="K5" s="431" t="s">
        <v>0</v>
      </c>
      <c r="L5" s="431"/>
      <c r="M5" s="431"/>
      <c r="N5" s="432" t="s">
        <v>20</v>
      </c>
    </row>
    <row r="6" spans="1:14" ht="25.5" customHeight="1">
      <c r="A6" s="435"/>
      <c r="B6" s="429"/>
      <c r="C6" s="430"/>
      <c r="D6" s="367" t="s">
        <v>17</v>
      </c>
      <c r="E6" s="367" t="s">
        <v>18</v>
      </c>
      <c r="F6" s="367" t="s">
        <v>19</v>
      </c>
      <c r="G6" s="432"/>
      <c r="H6" s="135"/>
      <c r="I6" s="435"/>
      <c r="J6" s="430"/>
      <c r="K6" s="367" t="s">
        <v>17</v>
      </c>
      <c r="L6" s="367" t="s">
        <v>18</v>
      </c>
      <c r="M6" s="367" t="s">
        <v>19</v>
      </c>
      <c r="N6" s="432"/>
    </row>
    <row r="7" spans="1:14" ht="15" thickBot="1">
      <c r="A7" s="69"/>
      <c r="B7" s="424" t="s">
        <v>1</v>
      </c>
      <c r="C7" s="424"/>
      <c r="D7" s="424"/>
      <c r="E7" s="424"/>
      <c r="F7" s="424"/>
      <c r="G7" s="425"/>
      <c r="H7" s="136"/>
      <c r="I7" s="433" t="s">
        <v>1</v>
      </c>
      <c r="J7" s="424"/>
      <c r="K7" s="424"/>
      <c r="L7" s="424"/>
      <c r="M7" s="424"/>
      <c r="N7" s="425"/>
    </row>
    <row r="8" spans="1:14" ht="28.5" customHeight="1">
      <c r="A8" s="75" t="s">
        <v>86</v>
      </c>
      <c r="B8" s="174" t="s">
        <v>82</v>
      </c>
      <c r="C8" s="77">
        <v>180</v>
      </c>
      <c r="D8" s="78">
        <v>5.2</v>
      </c>
      <c r="E8" s="78">
        <v>7</v>
      </c>
      <c r="F8" s="78">
        <v>25.7</v>
      </c>
      <c r="G8" s="79">
        <v>188.4</v>
      </c>
      <c r="H8" s="138"/>
      <c r="I8" s="139" t="s">
        <v>206</v>
      </c>
      <c r="J8" s="78">
        <v>150</v>
      </c>
      <c r="K8" s="78">
        <v>4.3</v>
      </c>
      <c r="L8" s="78">
        <v>5.8</v>
      </c>
      <c r="M8" s="78">
        <v>21.4</v>
      </c>
      <c r="N8" s="79">
        <v>157</v>
      </c>
    </row>
    <row r="9" spans="1:14" ht="15.75" customHeight="1">
      <c r="A9" s="80" t="s">
        <v>42</v>
      </c>
      <c r="B9" s="81" t="s">
        <v>37</v>
      </c>
      <c r="C9" s="108">
        <v>200</v>
      </c>
      <c r="D9" s="83">
        <v>2.8</v>
      </c>
      <c r="E9" s="83">
        <v>2.8</v>
      </c>
      <c r="F9" s="83">
        <v>14</v>
      </c>
      <c r="G9" s="84">
        <v>104.4</v>
      </c>
      <c r="H9" s="140"/>
      <c r="I9" s="141" t="s">
        <v>221</v>
      </c>
      <c r="J9" s="318">
        <v>180</v>
      </c>
      <c r="K9" s="83">
        <v>2.5</v>
      </c>
      <c r="L9" s="83">
        <v>2.5</v>
      </c>
      <c r="M9" s="83">
        <v>12.6</v>
      </c>
      <c r="N9" s="84">
        <v>94.5</v>
      </c>
    </row>
    <row r="10" spans="1:14">
      <c r="A10" s="80" t="s">
        <v>39</v>
      </c>
      <c r="B10" s="74" t="s">
        <v>48</v>
      </c>
      <c r="C10" s="82">
        <v>36</v>
      </c>
      <c r="D10" s="83">
        <v>2.2999999999999998</v>
      </c>
      <c r="E10" s="83">
        <v>5.8</v>
      </c>
      <c r="F10" s="83">
        <v>16</v>
      </c>
      <c r="G10" s="84">
        <v>115.3</v>
      </c>
      <c r="H10" s="140"/>
      <c r="I10" s="80" t="s">
        <v>192</v>
      </c>
      <c r="J10" s="83">
        <v>31</v>
      </c>
      <c r="K10" s="83">
        <v>1.9</v>
      </c>
      <c r="L10" s="83">
        <v>5.6</v>
      </c>
      <c r="M10" s="83">
        <v>13.3</v>
      </c>
      <c r="N10" s="84">
        <v>103.6</v>
      </c>
    </row>
    <row r="11" spans="1:14" ht="15" thickBot="1">
      <c r="A11" s="85"/>
      <c r="B11" s="86" t="s">
        <v>3</v>
      </c>
      <c r="C11" s="87">
        <f>SUM(C8:C10)</f>
        <v>416</v>
      </c>
      <c r="D11" s="87">
        <f>SUM(D8:D10)</f>
        <v>10.3</v>
      </c>
      <c r="E11" s="87">
        <f>SUM(E8:E10)</f>
        <v>15.600000000000001</v>
      </c>
      <c r="F11" s="87">
        <f>SUM(F8:F10)</f>
        <v>55.7</v>
      </c>
      <c r="G11" s="88">
        <f>SUM(G8:G10)</f>
        <v>408.1</v>
      </c>
      <c r="H11" s="142"/>
      <c r="I11" s="85"/>
      <c r="J11" s="87">
        <f>SUM(J8:J10)</f>
        <v>361</v>
      </c>
      <c r="K11" s="87">
        <f>SUM(K8:K10)</f>
        <v>8.6999999999999993</v>
      </c>
      <c r="L11" s="87">
        <f>SUM(L8:L10)</f>
        <v>13.9</v>
      </c>
      <c r="M11" s="87">
        <f>SUM(M8:M10)</f>
        <v>47.3</v>
      </c>
      <c r="N11" s="88">
        <f>SUM(N8:N10)</f>
        <v>355.1</v>
      </c>
    </row>
    <row r="12" spans="1:14" ht="15" thickBot="1">
      <c r="A12" s="114"/>
      <c r="B12" s="426" t="s">
        <v>4</v>
      </c>
      <c r="C12" s="426"/>
      <c r="D12" s="426"/>
      <c r="E12" s="426"/>
      <c r="F12" s="426"/>
      <c r="G12" s="427"/>
      <c r="H12" s="136"/>
      <c r="I12" s="434" t="s">
        <v>4</v>
      </c>
      <c r="J12" s="426"/>
      <c r="K12" s="426"/>
      <c r="L12" s="426"/>
      <c r="M12" s="426"/>
      <c r="N12" s="427"/>
    </row>
    <row r="13" spans="1:14">
      <c r="A13" s="89" t="s">
        <v>62</v>
      </c>
      <c r="B13" s="90" t="s">
        <v>52</v>
      </c>
      <c r="C13" s="91">
        <v>180</v>
      </c>
      <c r="D13" s="92">
        <v>0.5</v>
      </c>
      <c r="E13" s="92">
        <v>0.1</v>
      </c>
      <c r="F13" s="92">
        <v>10.1</v>
      </c>
      <c r="G13" s="93">
        <v>46</v>
      </c>
      <c r="H13" s="140"/>
      <c r="I13" s="89" t="s">
        <v>140</v>
      </c>
      <c r="J13" s="91">
        <v>150</v>
      </c>
      <c r="K13" s="92">
        <v>0.75</v>
      </c>
      <c r="L13" s="92">
        <v>0.15</v>
      </c>
      <c r="M13" s="92">
        <v>15.1</v>
      </c>
      <c r="N13" s="93">
        <v>69</v>
      </c>
    </row>
    <row r="14" spans="1:14" ht="15" thickBot="1">
      <c r="A14" s="85"/>
      <c r="B14" s="86" t="s">
        <v>3</v>
      </c>
      <c r="C14" s="87">
        <v>180</v>
      </c>
      <c r="D14" s="87">
        <f>SUM(D13)</f>
        <v>0.5</v>
      </c>
      <c r="E14" s="87">
        <f>SUM(E13)</f>
        <v>0.1</v>
      </c>
      <c r="F14" s="87">
        <f>SUM(F13)</f>
        <v>10.1</v>
      </c>
      <c r="G14" s="88">
        <f>SUM(G13)</f>
        <v>46</v>
      </c>
      <c r="H14" s="142"/>
      <c r="I14" s="85"/>
      <c r="J14" s="94">
        <f>SUM(J13)</f>
        <v>150</v>
      </c>
      <c r="K14" s="94">
        <f>SUM(K13)</f>
        <v>0.75</v>
      </c>
      <c r="L14" s="87">
        <f>SUM(L13)</f>
        <v>0.15</v>
      </c>
      <c r="M14" s="87">
        <f>SUM(M13)</f>
        <v>15.1</v>
      </c>
      <c r="N14" s="88">
        <f>SUM(N13)</f>
        <v>69</v>
      </c>
    </row>
    <row r="15" spans="1:14">
      <c r="A15" s="114"/>
      <c r="B15" s="426" t="s">
        <v>5</v>
      </c>
      <c r="C15" s="426"/>
      <c r="D15" s="426"/>
      <c r="E15" s="426"/>
      <c r="F15" s="426"/>
      <c r="G15" s="427"/>
      <c r="H15" s="136"/>
      <c r="I15" s="434" t="s">
        <v>5</v>
      </c>
      <c r="J15" s="426"/>
      <c r="K15" s="426"/>
      <c r="L15" s="426"/>
      <c r="M15" s="426"/>
      <c r="N15" s="427"/>
    </row>
    <row r="16" spans="1:14" s="57" customFormat="1" ht="28.5" customHeight="1">
      <c r="A16" s="378" t="s">
        <v>244</v>
      </c>
      <c r="B16" s="146" t="s">
        <v>243</v>
      </c>
      <c r="C16" s="247">
        <v>50</v>
      </c>
      <c r="D16" s="247">
        <v>0.6</v>
      </c>
      <c r="E16" s="247">
        <v>2</v>
      </c>
      <c r="F16" s="247">
        <v>6</v>
      </c>
      <c r="G16" s="379">
        <v>103.5</v>
      </c>
      <c r="H16" s="143"/>
      <c r="I16" s="304" t="s">
        <v>244</v>
      </c>
      <c r="J16" s="301">
        <v>30</v>
      </c>
      <c r="K16" s="302">
        <v>0.5</v>
      </c>
      <c r="L16" s="302">
        <v>1</v>
      </c>
      <c r="M16" s="302">
        <v>2.7</v>
      </c>
      <c r="N16" s="303">
        <v>19.600000000000001</v>
      </c>
    </row>
    <row r="17" spans="1:17" ht="15.75" customHeight="1">
      <c r="A17" s="80" t="s">
        <v>94</v>
      </c>
      <c r="B17" s="81" t="s">
        <v>93</v>
      </c>
      <c r="C17" s="82">
        <v>200</v>
      </c>
      <c r="D17" s="83">
        <v>1.6</v>
      </c>
      <c r="E17" s="83">
        <v>4.4000000000000004</v>
      </c>
      <c r="F17" s="83">
        <v>14</v>
      </c>
      <c r="G17" s="84">
        <v>106.6</v>
      </c>
      <c r="H17" s="140"/>
      <c r="I17" s="80" t="s">
        <v>167</v>
      </c>
      <c r="J17" s="82">
        <v>150</v>
      </c>
      <c r="K17" s="83">
        <v>1.3</v>
      </c>
      <c r="L17" s="83">
        <v>3.3</v>
      </c>
      <c r="M17" s="83">
        <v>10.5</v>
      </c>
      <c r="N17" s="84">
        <v>79.900000000000006</v>
      </c>
    </row>
    <row r="18" spans="1:17" ht="13.5" customHeight="1">
      <c r="A18" s="96" t="s">
        <v>63</v>
      </c>
      <c r="B18" s="173" t="s">
        <v>43</v>
      </c>
      <c r="C18" s="83">
        <v>130</v>
      </c>
      <c r="D18" s="83">
        <v>5</v>
      </c>
      <c r="E18" s="83">
        <v>2.9</v>
      </c>
      <c r="F18" s="83">
        <v>36</v>
      </c>
      <c r="G18" s="99">
        <v>201.1</v>
      </c>
      <c r="H18" s="140"/>
      <c r="I18" s="131" t="s">
        <v>196</v>
      </c>
      <c r="J18" s="123">
        <v>110</v>
      </c>
      <c r="K18" s="261">
        <v>4.2</v>
      </c>
      <c r="L18" s="261">
        <v>2.5</v>
      </c>
      <c r="M18" s="261">
        <v>29.9</v>
      </c>
      <c r="N18" s="116">
        <v>170.1</v>
      </c>
    </row>
    <row r="19" spans="1:17" ht="13.5" customHeight="1">
      <c r="A19" s="80" t="s">
        <v>275</v>
      </c>
      <c r="B19" s="81" t="s">
        <v>276</v>
      </c>
      <c r="C19" s="82">
        <v>80</v>
      </c>
      <c r="D19" s="83">
        <v>11.7</v>
      </c>
      <c r="E19" s="83">
        <v>6.5</v>
      </c>
      <c r="F19" s="83">
        <v>3.7</v>
      </c>
      <c r="G19" s="84">
        <v>187.6</v>
      </c>
      <c r="H19" s="140"/>
      <c r="I19" s="80" t="s">
        <v>278</v>
      </c>
      <c r="J19" s="82">
        <v>50</v>
      </c>
      <c r="K19" s="83">
        <v>7.3</v>
      </c>
      <c r="L19" s="83">
        <v>7.1</v>
      </c>
      <c r="M19" s="83">
        <v>2.2999999999999998</v>
      </c>
      <c r="N19" s="84">
        <v>117.5</v>
      </c>
    </row>
    <row r="20" spans="1:17" s="57" customFormat="1" ht="15" customHeight="1">
      <c r="A20" s="80" t="s">
        <v>40</v>
      </c>
      <c r="B20" s="98" t="s">
        <v>7</v>
      </c>
      <c r="C20" s="82">
        <v>200</v>
      </c>
      <c r="D20" s="83">
        <v>0.4</v>
      </c>
      <c r="E20" s="83">
        <v>0.04</v>
      </c>
      <c r="F20" s="83">
        <v>18</v>
      </c>
      <c r="G20" s="84">
        <v>78.2</v>
      </c>
      <c r="H20" s="143"/>
      <c r="I20" s="80" t="s">
        <v>143</v>
      </c>
      <c r="J20" s="82">
        <v>150</v>
      </c>
      <c r="K20" s="83">
        <v>0.3</v>
      </c>
      <c r="L20" s="83">
        <v>0.01</v>
      </c>
      <c r="M20" s="83">
        <v>13.5</v>
      </c>
      <c r="N20" s="84">
        <v>58.7</v>
      </c>
      <c r="Q20" s="57" t="s">
        <v>141</v>
      </c>
    </row>
    <row r="21" spans="1:17" ht="15" customHeight="1">
      <c r="A21" s="80" t="s">
        <v>41</v>
      </c>
      <c r="B21" s="98" t="s">
        <v>9</v>
      </c>
      <c r="C21" s="82">
        <v>40</v>
      </c>
      <c r="D21" s="83">
        <v>2.64</v>
      </c>
      <c r="E21" s="83">
        <v>0.72</v>
      </c>
      <c r="F21" s="83">
        <v>25.08</v>
      </c>
      <c r="G21" s="84">
        <v>65.16</v>
      </c>
      <c r="H21" s="140"/>
      <c r="I21" s="80" t="s">
        <v>211</v>
      </c>
      <c r="J21" s="82">
        <v>25</v>
      </c>
      <c r="K21" s="83">
        <v>1.6</v>
      </c>
      <c r="L21" s="83">
        <v>0.3</v>
      </c>
      <c r="M21" s="83">
        <v>10.4</v>
      </c>
      <c r="N21" s="84">
        <v>45.2</v>
      </c>
    </row>
    <row r="22" spans="1:17" ht="15.75" customHeight="1">
      <c r="A22" s="80" t="s">
        <v>64</v>
      </c>
      <c r="B22" s="98" t="s">
        <v>188</v>
      </c>
      <c r="C22" s="82">
        <v>30</v>
      </c>
      <c r="D22" s="83">
        <v>2.2799999999999998</v>
      </c>
      <c r="E22" s="83">
        <v>0.27</v>
      </c>
      <c r="F22" s="83">
        <v>15.03</v>
      </c>
      <c r="G22" s="84">
        <v>69.3</v>
      </c>
      <c r="H22" s="140"/>
      <c r="I22" s="80" t="s">
        <v>64</v>
      </c>
      <c r="J22" s="82">
        <v>30</v>
      </c>
      <c r="K22" s="83">
        <v>1.5</v>
      </c>
      <c r="L22" s="83">
        <v>0.1</v>
      </c>
      <c r="M22" s="83">
        <v>10</v>
      </c>
      <c r="N22" s="84">
        <v>46.2</v>
      </c>
    </row>
    <row r="23" spans="1:17" ht="15" thickBot="1">
      <c r="A23" s="85"/>
      <c r="B23" s="102" t="s">
        <v>3</v>
      </c>
      <c r="C23" s="87">
        <f>SUM(C16:C22)</f>
        <v>730</v>
      </c>
      <c r="D23" s="87">
        <f>SUM(D16:D22)</f>
        <v>24.22</v>
      </c>
      <c r="E23" s="87">
        <f>SUM(E16:E22)</f>
        <v>16.829999999999998</v>
      </c>
      <c r="F23" s="87">
        <f>SUM(F16:F22)</f>
        <v>117.81</v>
      </c>
      <c r="G23" s="88">
        <f>SUM(G16:G22)</f>
        <v>811.45999999999992</v>
      </c>
      <c r="H23" s="142"/>
      <c r="I23" s="85"/>
      <c r="J23" s="87">
        <f>SUM(J16:J22)</f>
        <v>545</v>
      </c>
      <c r="K23" s="87">
        <f>SUM(K16:K22)</f>
        <v>16.700000000000003</v>
      </c>
      <c r="L23" s="87">
        <f>SUM(L16:L22)</f>
        <v>14.309999999999999</v>
      </c>
      <c r="M23" s="87">
        <f>SUM(M16:M22)</f>
        <v>79.3</v>
      </c>
      <c r="N23" s="88">
        <f>SUM(N16:N22)</f>
        <v>537.20000000000005</v>
      </c>
    </row>
    <row r="24" spans="1:17" ht="15" thickBot="1">
      <c r="A24" s="114"/>
      <c r="B24" s="426" t="s">
        <v>51</v>
      </c>
      <c r="C24" s="426"/>
      <c r="D24" s="426"/>
      <c r="E24" s="426"/>
      <c r="F24" s="426"/>
      <c r="G24" s="427"/>
      <c r="H24" s="136"/>
      <c r="I24" s="434" t="s">
        <v>51</v>
      </c>
      <c r="J24" s="426"/>
      <c r="K24" s="426"/>
      <c r="L24" s="426"/>
      <c r="M24" s="426"/>
      <c r="N24" s="427"/>
    </row>
    <row r="25" spans="1:17" ht="17.25" customHeight="1">
      <c r="A25" s="75" t="s">
        <v>253</v>
      </c>
      <c r="B25" s="76" t="s">
        <v>252</v>
      </c>
      <c r="C25" s="144">
        <v>100</v>
      </c>
      <c r="D25" s="78">
        <v>12.1</v>
      </c>
      <c r="E25" s="78">
        <v>15</v>
      </c>
      <c r="F25" s="78">
        <v>16.2</v>
      </c>
      <c r="G25" s="79">
        <v>282.7</v>
      </c>
      <c r="H25" s="140"/>
      <c r="I25" s="75" t="s">
        <v>253</v>
      </c>
      <c r="J25" s="144">
        <v>100</v>
      </c>
      <c r="K25" s="78">
        <v>8.5</v>
      </c>
      <c r="L25" s="78">
        <v>10</v>
      </c>
      <c r="M25" s="78">
        <v>12.2</v>
      </c>
      <c r="N25" s="79">
        <v>198.3</v>
      </c>
    </row>
    <row r="26" spans="1:17">
      <c r="A26" s="80" t="s">
        <v>66</v>
      </c>
      <c r="B26" s="98" t="s">
        <v>77</v>
      </c>
      <c r="C26" s="82">
        <v>150</v>
      </c>
      <c r="D26" s="83">
        <v>4</v>
      </c>
      <c r="E26" s="83">
        <v>4.5999999999999996</v>
      </c>
      <c r="F26" s="83">
        <v>6.1</v>
      </c>
      <c r="G26" s="84">
        <v>83.8</v>
      </c>
      <c r="H26" s="140"/>
      <c r="I26" s="145" t="s">
        <v>146</v>
      </c>
      <c r="J26" s="82">
        <v>130</v>
      </c>
      <c r="K26" s="83">
        <v>3.5</v>
      </c>
      <c r="L26" s="83">
        <v>4.0999999999999996</v>
      </c>
      <c r="M26" s="83">
        <v>5.3</v>
      </c>
      <c r="N26" s="84">
        <v>72.5</v>
      </c>
    </row>
    <row r="27" spans="1:17">
      <c r="A27" s="80" t="s">
        <v>133</v>
      </c>
      <c r="B27" s="146" t="s">
        <v>59</v>
      </c>
      <c r="C27" s="147">
        <v>15</v>
      </c>
      <c r="D27" s="83">
        <v>1.1000000000000001</v>
      </c>
      <c r="E27" s="83">
        <v>1.3</v>
      </c>
      <c r="F27" s="83">
        <v>8.5</v>
      </c>
      <c r="G27" s="84">
        <v>49.1</v>
      </c>
      <c r="H27" s="140"/>
      <c r="I27" s="80" t="s">
        <v>145</v>
      </c>
      <c r="J27" s="147">
        <v>10</v>
      </c>
      <c r="K27" s="83">
        <v>0.7</v>
      </c>
      <c r="L27" s="83">
        <v>0.9</v>
      </c>
      <c r="M27" s="83">
        <v>5.9</v>
      </c>
      <c r="N27" s="84">
        <v>33.700000000000003</v>
      </c>
    </row>
    <row r="28" spans="1:17">
      <c r="A28" s="148" t="s">
        <v>73</v>
      </c>
      <c r="B28" s="98" t="s">
        <v>78</v>
      </c>
      <c r="C28" s="83">
        <v>15</v>
      </c>
      <c r="D28" s="83">
        <v>0.8</v>
      </c>
      <c r="E28" s="83">
        <v>0.7</v>
      </c>
      <c r="F28" s="83">
        <v>20.2</v>
      </c>
      <c r="G28" s="149">
        <v>87.5</v>
      </c>
      <c r="H28" s="140"/>
      <c r="I28" s="148" t="s">
        <v>73</v>
      </c>
      <c r="J28" s="83">
        <v>15</v>
      </c>
      <c r="K28" s="83">
        <v>0.1</v>
      </c>
      <c r="L28" s="83">
        <v>0</v>
      </c>
      <c r="M28" s="83">
        <v>39</v>
      </c>
      <c r="N28" s="84">
        <v>152</v>
      </c>
    </row>
    <row r="29" spans="1:17" ht="17.25" customHeight="1">
      <c r="A29" s="107"/>
      <c r="B29" s="250" t="s">
        <v>3</v>
      </c>
      <c r="C29" s="223">
        <f>SUM(C25:C28)</f>
        <v>280</v>
      </c>
      <c r="D29" s="223">
        <f>SUM(D25:D28)</f>
        <v>18.000000000000004</v>
      </c>
      <c r="E29" s="223">
        <f>SUM(E25:E28)</f>
        <v>21.6</v>
      </c>
      <c r="F29" s="223">
        <f>SUM(F25:F28)</f>
        <v>51</v>
      </c>
      <c r="G29" s="224">
        <f>SUM(G25:G28)</f>
        <v>503.1</v>
      </c>
      <c r="H29" s="142"/>
      <c r="I29" s="107"/>
      <c r="J29" s="223">
        <f>SUM(J25:J28)</f>
        <v>255</v>
      </c>
      <c r="K29" s="223">
        <f>SUM(K25:K28)</f>
        <v>12.799999999999999</v>
      </c>
      <c r="L29" s="223">
        <f>SUM(L25:L28)</f>
        <v>15</v>
      </c>
      <c r="M29" s="223">
        <f>SUM(M25:M28)</f>
        <v>62.4</v>
      </c>
      <c r="N29" s="224">
        <f>SUM(N25:N28)</f>
        <v>456.5</v>
      </c>
    </row>
    <row r="30" spans="1:17" ht="15" thickBot="1">
      <c r="A30" s="109"/>
      <c r="B30" s="273" t="s">
        <v>10</v>
      </c>
      <c r="C30" s="274">
        <f>C11+C14+C23+C29</f>
        <v>1606</v>
      </c>
      <c r="D30" s="274">
        <f>D11+D14+D23+D29</f>
        <v>53.019999999999996</v>
      </c>
      <c r="E30" s="274">
        <f>E11+E14+E23+E29</f>
        <v>54.13</v>
      </c>
      <c r="F30" s="274">
        <f>F11+F14+F23+F29</f>
        <v>234.61</v>
      </c>
      <c r="G30" s="275">
        <f>G11+G14+G23+G29</f>
        <v>1768.6599999999999</v>
      </c>
      <c r="H30" s="150"/>
      <c r="I30" s="109"/>
      <c r="J30" s="274">
        <f>J11+J14+J23+J29</f>
        <v>1311</v>
      </c>
      <c r="K30" s="274">
        <f>K11+K14+K23+K29</f>
        <v>38.950000000000003</v>
      </c>
      <c r="L30" s="274">
        <f>L11+L14+L23+L29</f>
        <v>43.36</v>
      </c>
      <c r="M30" s="274">
        <f>M11+M14+M23+M29</f>
        <v>204.1</v>
      </c>
      <c r="N30" s="275">
        <f>N11+N14+N23+N29</f>
        <v>1417.8000000000002</v>
      </c>
    </row>
    <row r="31" spans="1:17" ht="14.25" customHeight="1">
      <c r="A31" s="106"/>
      <c r="B31" s="269" t="s">
        <v>31</v>
      </c>
      <c r="C31" s="270"/>
      <c r="D31" s="277">
        <v>54</v>
      </c>
      <c r="E31" s="277">
        <v>60</v>
      </c>
      <c r="F31" s="277">
        <v>261</v>
      </c>
      <c r="G31" s="278">
        <v>1800</v>
      </c>
      <c r="H31" s="140"/>
      <c r="I31" s="106"/>
      <c r="J31" s="270"/>
      <c r="K31" s="277">
        <v>42</v>
      </c>
      <c r="L31" s="277">
        <v>47</v>
      </c>
      <c r="M31" s="277">
        <v>203</v>
      </c>
      <c r="N31" s="278">
        <v>1400</v>
      </c>
    </row>
    <row r="32" spans="1:17" ht="15" thickBot="1">
      <c r="A32" s="109"/>
      <c r="B32" s="110" t="s">
        <v>11</v>
      </c>
      <c r="C32" s="111"/>
      <c r="D32" s="112">
        <f>D30-D31</f>
        <v>-0.98000000000000398</v>
      </c>
      <c r="E32" s="112">
        <f>E30-E31</f>
        <v>-5.8699999999999974</v>
      </c>
      <c r="F32" s="112">
        <f>F30-F31</f>
        <v>-26.389999999999986</v>
      </c>
      <c r="G32" s="113">
        <f>G30-G31</f>
        <v>-31.340000000000146</v>
      </c>
      <c r="H32" s="140"/>
      <c r="I32" s="109"/>
      <c r="J32" s="111"/>
      <c r="K32" s="112">
        <f>K30-K31</f>
        <v>-3.0499999999999972</v>
      </c>
      <c r="L32" s="112">
        <f>L30-L31</f>
        <v>-3.6400000000000006</v>
      </c>
      <c r="M32" s="112">
        <f>M30-M31</f>
        <v>1.0999999999999943</v>
      </c>
      <c r="N32" s="113">
        <f>N30-N31</f>
        <v>17.800000000000182</v>
      </c>
    </row>
    <row r="33" spans="2:9">
      <c r="C33" s="11"/>
      <c r="D33" s="67"/>
      <c r="E33" s="67"/>
      <c r="F33" s="67"/>
      <c r="G33" s="67"/>
      <c r="H33" s="67"/>
      <c r="I33" s="67"/>
    </row>
    <row r="34" spans="2:9">
      <c r="B34" s="41"/>
      <c r="C34" s="41"/>
      <c r="D34" s="41"/>
      <c r="E34" s="41"/>
      <c r="F34" s="41"/>
      <c r="G34" s="41"/>
    </row>
    <row r="35" spans="2:9">
      <c r="B35" s="41"/>
      <c r="C35" s="41"/>
      <c r="D35" s="41"/>
      <c r="E35" s="41"/>
      <c r="F35" s="41"/>
      <c r="G35" s="41"/>
      <c r="I35" s="41"/>
    </row>
  </sheetData>
  <mergeCells count="21">
    <mergeCell ref="B1:N1"/>
    <mergeCell ref="B2:N2"/>
    <mergeCell ref="A4:G4"/>
    <mergeCell ref="I4:N4"/>
    <mergeCell ref="A5:A6"/>
    <mergeCell ref="B5:B6"/>
    <mergeCell ref="C5:C6"/>
    <mergeCell ref="D5:F5"/>
    <mergeCell ref="G5:G6"/>
    <mergeCell ref="I5:I6"/>
    <mergeCell ref="B15:G15"/>
    <mergeCell ref="I15:N15"/>
    <mergeCell ref="B24:G24"/>
    <mergeCell ref="I24:N24"/>
    <mergeCell ref="J5:J6"/>
    <mergeCell ref="K5:M5"/>
    <mergeCell ref="N5:N6"/>
    <mergeCell ref="B7:G7"/>
    <mergeCell ref="I7:N7"/>
    <mergeCell ref="B12:G12"/>
    <mergeCell ref="I12:N12"/>
  </mergeCells>
  <pageMargins left="0.23622047244094491" right="0" top="0.35433070866141736" bottom="0.15748031496062992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activeCell="L31" sqref="L31"/>
    </sheetView>
  </sheetViews>
  <sheetFormatPr defaultColWidth="9.109375" defaultRowHeight="14.4"/>
  <cols>
    <col min="1" max="1" width="9.109375" style="41" customWidth="1"/>
    <col min="2" max="2" width="28.109375" style="1" customWidth="1"/>
    <col min="3" max="3" width="8.5546875" style="1" customWidth="1"/>
    <col min="4" max="5" width="8" style="1" customWidth="1"/>
    <col min="6" max="6" width="9.44140625" style="1" customWidth="1"/>
    <col min="7" max="7" width="10.44140625" style="1" customWidth="1"/>
    <col min="8" max="8" width="4.44140625" style="1" customWidth="1"/>
    <col min="9" max="9" width="9.6640625" style="1" customWidth="1"/>
    <col min="10" max="10" width="8.88671875" style="41" customWidth="1"/>
    <col min="11" max="13" width="9.109375" style="41"/>
    <col min="14" max="14" width="11" style="41" customWidth="1"/>
    <col min="15" max="16384" width="9.109375" style="41"/>
  </cols>
  <sheetData>
    <row r="1" spans="1:14">
      <c r="B1" s="415" t="s">
        <v>12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>
      <c r="B2" s="428" t="s">
        <v>180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14" ht="2.25" customHeight="1" thickBot="1">
      <c r="H3" s="54"/>
    </row>
    <row r="4" spans="1:14" ht="20.25" customHeight="1">
      <c r="A4" s="444" t="s">
        <v>138</v>
      </c>
      <c r="B4" s="445"/>
      <c r="C4" s="445"/>
      <c r="D4" s="445"/>
      <c r="E4" s="445"/>
      <c r="F4" s="445"/>
      <c r="G4" s="446"/>
      <c r="H4" s="447"/>
      <c r="I4" s="468" t="s">
        <v>249</v>
      </c>
      <c r="J4" s="469"/>
      <c r="K4" s="469"/>
      <c r="L4" s="469"/>
      <c r="M4" s="469"/>
      <c r="N4" s="470"/>
    </row>
    <row r="5" spans="1:14" ht="15" customHeight="1">
      <c r="A5" s="443" t="s">
        <v>33</v>
      </c>
      <c r="B5" s="457" t="s">
        <v>24</v>
      </c>
      <c r="C5" s="458" t="s">
        <v>16</v>
      </c>
      <c r="D5" s="448" t="s">
        <v>0</v>
      </c>
      <c r="E5" s="448"/>
      <c r="F5" s="448"/>
      <c r="G5" s="459" t="s">
        <v>20</v>
      </c>
      <c r="H5" s="447"/>
      <c r="I5" s="471" t="s">
        <v>33</v>
      </c>
      <c r="J5" s="473" t="s">
        <v>16</v>
      </c>
      <c r="K5" s="475" t="s">
        <v>0</v>
      </c>
      <c r="L5" s="476"/>
      <c r="M5" s="477"/>
      <c r="N5" s="478" t="s">
        <v>20</v>
      </c>
    </row>
    <row r="6" spans="1:14" ht="26.25" customHeight="1">
      <c r="A6" s="443"/>
      <c r="B6" s="457"/>
      <c r="C6" s="458"/>
      <c r="D6" s="368" t="s">
        <v>17</v>
      </c>
      <c r="E6" s="368" t="s">
        <v>18</v>
      </c>
      <c r="F6" s="368" t="s">
        <v>19</v>
      </c>
      <c r="G6" s="459"/>
      <c r="H6" s="447"/>
      <c r="I6" s="472"/>
      <c r="J6" s="474"/>
      <c r="K6" s="368" t="s">
        <v>17</v>
      </c>
      <c r="L6" s="368" t="s">
        <v>18</v>
      </c>
      <c r="M6" s="368" t="s">
        <v>19</v>
      </c>
      <c r="N6" s="479"/>
    </row>
    <row r="7" spans="1:14" ht="15" thickBot="1">
      <c r="A7" s="161"/>
      <c r="B7" s="449" t="s">
        <v>1</v>
      </c>
      <c r="C7" s="449"/>
      <c r="D7" s="449"/>
      <c r="E7" s="449"/>
      <c r="F7" s="449"/>
      <c r="G7" s="450"/>
      <c r="H7" s="447"/>
      <c r="I7" s="480" t="s">
        <v>1</v>
      </c>
      <c r="J7" s="481"/>
      <c r="K7" s="481"/>
      <c r="L7" s="481"/>
      <c r="M7" s="481"/>
      <c r="N7" s="482"/>
    </row>
    <row r="8" spans="1:14">
      <c r="A8" s="103" t="s">
        <v>96</v>
      </c>
      <c r="B8" s="137" t="s">
        <v>95</v>
      </c>
      <c r="C8" s="91">
        <v>180</v>
      </c>
      <c r="D8" s="92">
        <v>3.9</v>
      </c>
      <c r="E8" s="92">
        <v>5.5</v>
      </c>
      <c r="F8" s="92">
        <v>19.8</v>
      </c>
      <c r="G8" s="93">
        <v>160.19999999999999</v>
      </c>
      <c r="H8" s="447"/>
      <c r="I8" s="103" t="s">
        <v>238</v>
      </c>
      <c r="J8" s="91">
        <v>150</v>
      </c>
      <c r="K8" s="92">
        <v>3.4</v>
      </c>
      <c r="L8" s="92">
        <v>4.5999999999999996</v>
      </c>
      <c r="M8" s="92">
        <v>16.5</v>
      </c>
      <c r="N8" s="93">
        <v>137.4</v>
      </c>
    </row>
    <row r="9" spans="1:14">
      <c r="A9" s="234" t="s">
        <v>223</v>
      </c>
      <c r="B9" s="81" t="s">
        <v>22</v>
      </c>
      <c r="C9" s="83">
        <v>200</v>
      </c>
      <c r="D9" s="83">
        <v>3.6</v>
      </c>
      <c r="E9" s="83">
        <v>3.6</v>
      </c>
      <c r="F9" s="83">
        <v>14.8</v>
      </c>
      <c r="G9" s="84">
        <v>115.8</v>
      </c>
      <c r="H9" s="447"/>
      <c r="I9" s="80" t="s">
        <v>137</v>
      </c>
      <c r="J9" s="83">
        <v>180</v>
      </c>
      <c r="K9" s="83">
        <v>2.7</v>
      </c>
      <c r="L9" s="83">
        <v>2.8</v>
      </c>
      <c r="M9" s="83">
        <v>13.5</v>
      </c>
      <c r="N9" s="84">
        <v>100.6</v>
      </c>
    </row>
    <row r="10" spans="1:14" ht="15.75" customHeight="1">
      <c r="A10" s="60" t="s">
        <v>121</v>
      </c>
      <c r="B10" s="43" t="s">
        <v>119</v>
      </c>
      <c r="C10" s="53">
        <v>35</v>
      </c>
      <c r="D10" s="52">
        <v>2.6</v>
      </c>
      <c r="E10" s="52">
        <v>1</v>
      </c>
      <c r="F10" s="52">
        <v>18.600000000000001</v>
      </c>
      <c r="G10" s="58">
        <v>82.2</v>
      </c>
      <c r="H10" s="447"/>
      <c r="I10" s="60" t="s">
        <v>183</v>
      </c>
      <c r="J10" s="53">
        <v>20</v>
      </c>
      <c r="K10" s="52">
        <v>1.5</v>
      </c>
      <c r="L10" s="52">
        <v>0.6</v>
      </c>
      <c r="M10" s="52">
        <v>10.6</v>
      </c>
      <c r="N10" s="58">
        <v>47</v>
      </c>
    </row>
    <row r="11" spans="1:14">
      <c r="A11" s="60" t="s">
        <v>122</v>
      </c>
      <c r="B11" s="42" t="s">
        <v>120</v>
      </c>
      <c r="C11" s="53">
        <v>10</v>
      </c>
      <c r="D11" s="52">
        <v>2.2999999999999998</v>
      </c>
      <c r="E11" s="52">
        <v>2.4</v>
      </c>
      <c r="F11" s="52">
        <v>0</v>
      </c>
      <c r="G11" s="58">
        <v>32.299999999999997</v>
      </c>
      <c r="H11" s="447"/>
      <c r="I11" s="60" t="s">
        <v>122</v>
      </c>
      <c r="J11" s="53">
        <v>6</v>
      </c>
      <c r="K11" s="52">
        <v>1.4</v>
      </c>
      <c r="L11" s="52">
        <v>1.4</v>
      </c>
      <c r="M11" s="52">
        <v>0</v>
      </c>
      <c r="N11" s="58">
        <v>19.399999999999999</v>
      </c>
    </row>
    <row r="12" spans="1:14" ht="15" thickBot="1">
      <c r="A12" s="163"/>
      <c r="B12" s="115" t="s">
        <v>3</v>
      </c>
      <c r="C12" s="94">
        <f>SUM(C8:C11)</f>
        <v>425</v>
      </c>
      <c r="D12" s="94">
        <f t="shared" ref="D12:G12" si="0">SUM(D8:D11)</f>
        <v>12.399999999999999</v>
      </c>
      <c r="E12" s="94">
        <f t="shared" si="0"/>
        <v>12.5</v>
      </c>
      <c r="F12" s="94">
        <f t="shared" si="0"/>
        <v>53.2</v>
      </c>
      <c r="G12" s="164">
        <f t="shared" si="0"/>
        <v>390.5</v>
      </c>
      <c r="H12" s="447"/>
      <c r="I12" s="163"/>
      <c r="J12" s="94">
        <f>SUM(J8:J11)</f>
        <v>356</v>
      </c>
      <c r="K12" s="94">
        <f t="shared" ref="K12:N12" si="1">SUM(K8:K11)</f>
        <v>9</v>
      </c>
      <c r="L12" s="94">
        <f t="shared" si="1"/>
        <v>9.3999999999999986</v>
      </c>
      <c r="M12" s="94">
        <f t="shared" si="1"/>
        <v>40.6</v>
      </c>
      <c r="N12" s="164">
        <f t="shared" si="1"/>
        <v>304.39999999999998</v>
      </c>
    </row>
    <row r="13" spans="1:14" ht="15" thickBot="1">
      <c r="A13" s="162"/>
      <c r="B13" s="451" t="s">
        <v>4</v>
      </c>
      <c r="C13" s="451"/>
      <c r="D13" s="451"/>
      <c r="E13" s="451"/>
      <c r="F13" s="451"/>
      <c r="G13" s="452"/>
      <c r="H13" s="447"/>
      <c r="I13" s="483" t="s">
        <v>4</v>
      </c>
      <c r="J13" s="484"/>
      <c r="K13" s="484"/>
      <c r="L13" s="484"/>
      <c r="M13" s="484"/>
      <c r="N13" s="485"/>
    </row>
    <row r="14" spans="1:14">
      <c r="A14" s="62" t="s">
        <v>117</v>
      </c>
      <c r="B14" s="63" t="s">
        <v>79</v>
      </c>
      <c r="C14" s="64">
        <v>140</v>
      </c>
      <c r="D14" s="65">
        <v>0.4</v>
      </c>
      <c r="E14" s="65">
        <v>0.4</v>
      </c>
      <c r="F14" s="65">
        <v>13.4</v>
      </c>
      <c r="G14" s="66">
        <v>51.4</v>
      </c>
      <c r="H14" s="447"/>
      <c r="I14" s="89" t="s">
        <v>150</v>
      </c>
      <c r="J14" s="91">
        <v>100</v>
      </c>
      <c r="K14" s="92">
        <v>0.3</v>
      </c>
      <c r="L14" s="92">
        <v>0.3</v>
      </c>
      <c r="M14" s="92">
        <v>10.7</v>
      </c>
      <c r="N14" s="93">
        <v>45</v>
      </c>
    </row>
    <row r="15" spans="1:14" ht="15" thickBot="1">
      <c r="A15" s="163"/>
      <c r="B15" s="115" t="s">
        <v>3</v>
      </c>
      <c r="C15" s="94">
        <f>SUM(C14)</f>
        <v>140</v>
      </c>
      <c r="D15" s="94">
        <f>SUM(D14)</f>
        <v>0.4</v>
      </c>
      <c r="E15" s="94">
        <f>SUM(E14)</f>
        <v>0.4</v>
      </c>
      <c r="F15" s="94">
        <f>SUM(F14)</f>
        <v>13.4</v>
      </c>
      <c r="G15" s="164">
        <f>SUM(G14)</f>
        <v>51.4</v>
      </c>
      <c r="H15" s="447"/>
      <c r="I15" s="163"/>
      <c r="J15" s="94">
        <f>SUM(J14)</f>
        <v>100</v>
      </c>
      <c r="K15" s="94">
        <f>SUM(K14)</f>
        <v>0.3</v>
      </c>
      <c r="L15" s="94">
        <f>SUM(L14)</f>
        <v>0.3</v>
      </c>
      <c r="M15" s="94">
        <f>SUM(M14)</f>
        <v>10.7</v>
      </c>
      <c r="N15" s="164">
        <f>SUM(N14)</f>
        <v>45</v>
      </c>
    </row>
    <row r="16" spans="1:14" ht="15" thickBot="1">
      <c r="A16" s="162"/>
      <c r="B16" s="451" t="s">
        <v>5</v>
      </c>
      <c r="C16" s="451"/>
      <c r="D16" s="451"/>
      <c r="E16" s="451"/>
      <c r="F16" s="451"/>
      <c r="G16" s="452"/>
      <c r="H16" s="447"/>
      <c r="I16" s="486" t="s">
        <v>5</v>
      </c>
      <c r="J16" s="487"/>
      <c r="K16" s="487"/>
      <c r="L16" s="487"/>
      <c r="M16" s="487"/>
      <c r="N16" s="488"/>
    </row>
    <row r="17" spans="1:14" ht="28.5" customHeight="1">
      <c r="A17" s="351" t="s">
        <v>118</v>
      </c>
      <c r="B17" s="384" t="s">
        <v>230</v>
      </c>
      <c r="C17" s="144">
        <v>50</v>
      </c>
      <c r="D17" s="336">
        <v>0.6</v>
      </c>
      <c r="E17" s="336">
        <v>3</v>
      </c>
      <c r="F17" s="336">
        <v>7.9</v>
      </c>
      <c r="G17" s="337">
        <v>69.2</v>
      </c>
      <c r="H17" s="447"/>
      <c r="I17" s="377" t="s">
        <v>166</v>
      </c>
      <c r="J17" s="144">
        <v>30</v>
      </c>
      <c r="K17" s="336">
        <v>0.5</v>
      </c>
      <c r="L17" s="336">
        <v>1.8</v>
      </c>
      <c r="M17" s="336">
        <v>4.7</v>
      </c>
      <c r="N17" s="337">
        <v>41.5</v>
      </c>
    </row>
    <row r="18" spans="1:14" ht="15" customHeight="1">
      <c r="A18" s="60" t="s">
        <v>173</v>
      </c>
      <c r="B18" s="43" t="s">
        <v>60</v>
      </c>
      <c r="C18" s="52">
        <v>180</v>
      </c>
      <c r="D18" s="52">
        <v>6.9</v>
      </c>
      <c r="E18" s="52">
        <v>2.7</v>
      </c>
      <c r="F18" s="52">
        <v>13.8</v>
      </c>
      <c r="G18" s="58">
        <v>119.4</v>
      </c>
      <c r="H18" s="447"/>
      <c r="I18" s="60" t="s">
        <v>266</v>
      </c>
      <c r="J18" s="165">
        <v>150</v>
      </c>
      <c r="K18" s="165">
        <v>4.5999999999999996</v>
      </c>
      <c r="L18" s="165">
        <v>2.2000000000000002</v>
      </c>
      <c r="M18" s="165">
        <v>11.5</v>
      </c>
      <c r="N18" s="166">
        <v>99.4</v>
      </c>
    </row>
    <row r="19" spans="1:14" ht="17.25" customHeight="1">
      <c r="A19" s="209" t="s">
        <v>164</v>
      </c>
      <c r="B19" s="210" t="s">
        <v>165</v>
      </c>
      <c r="C19" s="211">
        <v>130</v>
      </c>
      <c r="D19" s="211">
        <v>1.2</v>
      </c>
      <c r="E19" s="211">
        <v>6.7</v>
      </c>
      <c r="F19" s="211">
        <v>8.4</v>
      </c>
      <c r="G19" s="212">
        <v>108.2</v>
      </c>
      <c r="H19" s="447"/>
      <c r="I19" s="209" t="s">
        <v>218</v>
      </c>
      <c r="J19" s="213">
        <v>120</v>
      </c>
      <c r="K19" s="213">
        <v>1</v>
      </c>
      <c r="L19" s="213">
        <v>6.2</v>
      </c>
      <c r="M19" s="213">
        <v>7.8</v>
      </c>
      <c r="N19" s="214">
        <v>99.9</v>
      </c>
    </row>
    <row r="20" spans="1:14" ht="17.25" customHeight="1">
      <c r="A20" s="215" t="s">
        <v>89</v>
      </c>
      <c r="B20" s="216" t="s">
        <v>170</v>
      </c>
      <c r="C20" s="217">
        <v>130</v>
      </c>
      <c r="D20" s="218">
        <v>2.8</v>
      </c>
      <c r="E20" s="260">
        <v>4</v>
      </c>
      <c r="F20" s="260">
        <v>11.4</v>
      </c>
      <c r="G20" s="219">
        <v>90.4</v>
      </c>
      <c r="H20" s="447"/>
      <c r="I20" s="215" t="s">
        <v>148</v>
      </c>
      <c r="J20" s="217">
        <v>120</v>
      </c>
      <c r="K20" s="260">
        <v>1.5</v>
      </c>
      <c r="L20" s="260">
        <v>3.6</v>
      </c>
      <c r="M20" s="260">
        <v>6.6</v>
      </c>
      <c r="N20" s="219">
        <v>66.400000000000006</v>
      </c>
    </row>
    <row r="21" spans="1:14" ht="17.25" customHeight="1">
      <c r="A21" s="129" t="s">
        <v>175</v>
      </c>
      <c r="B21" s="98" t="s">
        <v>216</v>
      </c>
      <c r="C21" s="117">
        <v>70</v>
      </c>
      <c r="D21" s="261">
        <v>10.1</v>
      </c>
      <c r="E21" s="261">
        <v>9.3000000000000007</v>
      </c>
      <c r="F21" s="261">
        <v>4.9000000000000004</v>
      </c>
      <c r="G21" s="116">
        <v>160</v>
      </c>
      <c r="H21" s="447"/>
      <c r="I21" s="129" t="s">
        <v>174</v>
      </c>
      <c r="J21" s="117">
        <v>50</v>
      </c>
      <c r="K21" s="261">
        <v>8.1</v>
      </c>
      <c r="L21" s="261">
        <v>8.4</v>
      </c>
      <c r="M21" s="261">
        <v>4.9000000000000004</v>
      </c>
      <c r="N21" s="116">
        <v>160</v>
      </c>
    </row>
    <row r="22" spans="1:14">
      <c r="A22" s="80" t="s">
        <v>45</v>
      </c>
      <c r="B22" s="98" t="s">
        <v>38</v>
      </c>
      <c r="C22" s="82">
        <v>200</v>
      </c>
      <c r="D22" s="83">
        <v>0.3</v>
      </c>
      <c r="E22" s="83">
        <v>0</v>
      </c>
      <c r="F22" s="83">
        <v>19.2</v>
      </c>
      <c r="G22" s="84">
        <v>79</v>
      </c>
      <c r="H22" s="447"/>
      <c r="I22" s="60" t="s">
        <v>149</v>
      </c>
      <c r="J22" s="53">
        <v>150</v>
      </c>
      <c r="K22" s="52">
        <v>0.2</v>
      </c>
      <c r="L22" s="52">
        <v>0</v>
      </c>
      <c r="M22" s="52">
        <v>14.4</v>
      </c>
      <c r="N22" s="58">
        <v>59.2</v>
      </c>
    </row>
    <row r="23" spans="1:14">
      <c r="A23" s="80" t="s">
        <v>41</v>
      </c>
      <c r="B23" s="98" t="s">
        <v>9</v>
      </c>
      <c r="C23" s="82">
        <v>40</v>
      </c>
      <c r="D23" s="83">
        <v>2.64</v>
      </c>
      <c r="E23" s="83">
        <v>0.72</v>
      </c>
      <c r="F23" s="83">
        <v>25.08</v>
      </c>
      <c r="G23" s="84">
        <v>65.16</v>
      </c>
      <c r="H23" s="447"/>
      <c r="I23" s="61" t="s">
        <v>211</v>
      </c>
      <c r="J23" s="53">
        <v>25</v>
      </c>
      <c r="K23" s="52">
        <v>1.6</v>
      </c>
      <c r="L23" s="52">
        <v>0.3</v>
      </c>
      <c r="M23" s="52">
        <v>10.4</v>
      </c>
      <c r="N23" s="58">
        <v>45.2</v>
      </c>
    </row>
    <row r="24" spans="1:14">
      <c r="A24" s="80" t="s">
        <v>64</v>
      </c>
      <c r="B24" s="98" t="s">
        <v>188</v>
      </c>
      <c r="C24" s="82">
        <v>30</v>
      </c>
      <c r="D24" s="83">
        <v>2.2799999999999998</v>
      </c>
      <c r="E24" s="83">
        <v>0.27</v>
      </c>
      <c r="F24" s="83">
        <v>15.03</v>
      </c>
      <c r="G24" s="84">
        <v>69.3</v>
      </c>
      <c r="H24" s="447"/>
      <c r="I24" s="61" t="s">
        <v>64</v>
      </c>
      <c r="J24" s="53">
        <v>30</v>
      </c>
      <c r="K24" s="52">
        <v>1.5</v>
      </c>
      <c r="L24" s="52">
        <v>0.1</v>
      </c>
      <c r="M24" s="52">
        <v>10</v>
      </c>
      <c r="N24" s="58">
        <v>46.2</v>
      </c>
    </row>
    <row r="25" spans="1:14" ht="15" thickBot="1">
      <c r="A25" s="321"/>
      <c r="B25" s="322" t="s">
        <v>3</v>
      </c>
      <c r="C25" s="323">
        <f>SUM(C17:C19,C21:C24)</f>
        <v>700</v>
      </c>
      <c r="D25" s="323">
        <f t="shared" ref="D25:G25" si="2">SUM(D17:D19,D21:D24)</f>
        <v>24.02</v>
      </c>
      <c r="E25" s="323">
        <f t="shared" si="2"/>
        <v>22.69</v>
      </c>
      <c r="F25" s="323">
        <f t="shared" si="2"/>
        <v>94.31</v>
      </c>
      <c r="G25" s="404">
        <f t="shared" si="2"/>
        <v>670.25999999999988</v>
      </c>
      <c r="H25" s="447"/>
      <c r="I25" s="324"/>
      <c r="J25" s="325">
        <f>SUM(J17:J19,J21:J24)</f>
        <v>555</v>
      </c>
      <c r="K25" s="325">
        <f t="shared" ref="K25:N25" si="3">SUM(K17:K19,K21:K24)</f>
        <v>17.5</v>
      </c>
      <c r="L25" s="325">
        <f t="shared" si="3"/>
        <v>19.000000000000004</v>
      </c>
      <c r="M25" s="325">
        <f t="shared" si="3"/>
        <v>63.699999999999996</v>
      </c>
      <c r="N25" s="399">
        <f t="shared" si="3"/>
        <v>551.4</v>
      </c>
    </row>
    <row r="26" spans="1:14" ht="15" thickBot="1">
      <c r="A26" s="192"/>
      <c r="B26" s="193" t="s">
        <v>3</v>
      </c>
      <c r="C26" s="221">
        <f>SUM(C17:C18,C20:C24)</f>
        <v>700</v>
      </c>
      <c r="D26" s="221">
        <f t="shared" ref="D26:G26" si="4">SUM(D17:D18,D20:D24)</f>
        <v>25.62</v>
      </c>
      <c r="E26" s="221">
        <f t="shared" si="4"/>
        <v>19.989999999999998</v>
      </c>
      <c r="F26" s="221">
        <f t="shared" si="4"/>
        <v>97.31</v>
      </c>
      <c r="G26" s="400">
        <f t="shared" si="4"/>
        <v>652.45999999999992</v>
      </c>
      <c r="H26" s="447"/>
      <c r="I26" s="222"/>
      <c r="J26" s="221">
        <f>SUM(J17:J18,J20:J24)</f>
        <v>555</v>
      </c>
      <c r="K26" s="221">
        <f t="shared" ref="K26:N26" si="5">SUM(K17:K18,K20:K24)</f>
        <v>18</v>
      </c>
      <c r="L26" s="221">
        <f t="shared" si="5"/>
        <v>16.400000000000002</v>
      </c>
      <c r="M26" s="221">
        <f t="shared" si="5"/>
        <v>62.499999999999993</v>
      </c>
      <c r="N26" s="400">
        <f t="shared" si="5"/>
        <v>517.9</v>
      </c>
    </row>
    <row r="27" spans="1:14" ht="14.25" customHeight="1" thickBot="1">
      <c r="A27" s="162"/>
      <c r="B27" s="451" t="s">
        <v>51</v>
      </c>
      <c r="C27" s="451"/>
      <c r="D27" s="451"/>
      <c r="E27" s="451"/>
      <c r="F27" s="451"/>
      <c r="G27" s="452"/>
      <c r="H27" s="447"/>
      <c r="I27" s="483" t="s">
        <v>51</v>
      </c>
      <c r="J27" s="484"/>
      <c r="K27" s="484"/>
      <c r="L27" s="484"/>
      <c r="M27" s="484"/>
      <c r="N27" s="485"/>
    </row>
    <row r="28" spans="1:14">
      <c r="A28" s="89" t="s">
        <v>224</v>
      </c>
      <c r="B28" s="104" t="s">
        <v>77</v>
      </c>
      <c r="C28" s="91">
        <v>200</v>
      </c>
      <c r="D28" s="92">
        <v>4.2</v>
      </c>
      <c r="E28" s="92">
        <v>4.8</v>
      </c>
      <c r="F28" s="92">
        <v>16.899999999999999</v>
      </c>
      <c r="G28" s="93">
        <v>127.5</v>
      </c>
      <c r="H28" s="447"/>
      <c r="I28" s="168" t="s">
        <v>190</v>
      </c>
      <c r="J28" s="92">
        <v>150</v>
      </c>
      <c r="K28" s="92">
        <v>3.2</v>
      </c>
      <c r="L28" s="92">
        <v>4</v>
      </c>
      <c r="M28" s="92">
        <v>14</v>
      </c>
      <c r="N28" s="93">
        <v>107.5</v>
      </c>
    </row>
    <row r="29" spans="1:14" ht="14.25" customHeight="1">
      <c r="A29" s="80" t="s">
        <v>67</v>
      </c>
      <c r="B29" s="98" t="s">
        <v>53</v>
      </c>
      <c r="C29" s="82">
        <v>60</v>
      </c>
      <c r="D29" s="83">
        <v>5</v>
      </c>
      <c r="E29" s="83">
        <v>4</v>
      </c>
      <c r="F29" s="83">
        <v>33.700000000000003</v>
      </c>
      <c r="G29" s="84">
        <v>210.6</v>
      </c>
      <c r="H29" s="447"/>
      <c r="I29" s="129" t="s">
        <v>67</v>
      </c>
      <c r="J29" s="117">
        <v>60</v>
      </c>
      <c r="K29" s="83">
        <v>5.5</v>
      </c>
      <c r="L29" s="83">
        <v>4</v>
      </c>
      <c r="M29" s="83">
        <v>33.700000000000003</v>
      </c>
      <c r="N29" s="84">
        <v>210.6</v>
      </c>
    </row>
    <row r="30" spans="1:14">
      <c r="A30" s="290"/>
      <c r="B30" s="289" t="s">
        <v>3</v>
      </c>
      <c r="C30" s="276">
        <f>SUM(C28:C29)</f>
        <v>260</v>
      </c>
      <c r="D30" s="276">
        <f>SUM(D28:D29)</f>
        <v>9.1999999999999993</v>
      </c>
      <c r="E30" s="276">
        <f>SUM(E28:E29)</f>
        <v>8.8000000000000007</v>
      </c>
      <c r="F30" s="276">
        <f>SUM(F28:F29)</f>
        <v>50.6</v>
      </c>
      <c r="G30" s="291">
        <f>SUM(G28:G29)</f>
        <v>338.1</v>
      </c>
      <c r="H30" s="143"/>
      <c r="I30" s="290"/>
      <c r="J30" s="276">
        <f>SUM(J28:J29)</f>
        <v>210</v>
      </c>
      <c r="K30" s="276">
        <f>SUM(K28:K29)</f>
        <v>8.6999999999999993</v>
      </c>
      <c r="L30" s="276">
        <f>SUM(L28:L29)</f>
        <v>8</v>
      </c>
      <c r="M30" s="276">
        <f>SUM(M28:M29)</f>
        <v>47.7</v>
      </c>
      <c r="N30" s="291">
        <f>SUM(N28:N29)</f>
        <v>318.10000000000002</v>
      </c>
    </row>
    <row r="31" spans="1:14" ht="15" thickBot="1">
      <c r="A31" s="341"/>
      <c r="B31" s="342" t="s">
        <v>10</v>
      </c>
      <c r="C31" s="349">
        <f>SUM(C12+C15+C25+C30)</f>
        <v>1525</v>
      </c>
      <c r="D31" s="349">
        <f t="shared" ref="D31:G31" si="6">SUM(D12+D15+D25+D30)</f>
        <v>46.019999999999996</v>
      </c>
      <c r="E31" s="349">
        <f t="shared" si="6"/>
        <v>44.39</v>
      </c>
      <c r="F31" s="349">
        <f t="shared" si="6"/>
        <v>211.51000000000002</v>
      </c>
      <c r="G31" s="401">
        <f t="shared" si="6"/>
        <v>1450.2599999999998</v>
      </c>
      <c r="H31" s="143"/>
      <c r="I31" s="350"/>
      <c r="J31" s="349">
        <f>SUM(J12+J15+J26+J30)</f>
        <v>1221</v>
      </c>
      <c r="K31" s="349">
        <f>SUM(K12+K15+K25+K30)</f>
        <v>35.5</v>
      </c>
      <c r="L31" s="349">
        <f t="shared" ref="L31:N31" si="7">SUM(L12+L15+L25+L30)</f>
        <v>36.700000000000003</v>
      </c>
      <c r="M31" s="349">
        <f t="shared" si="7"/>
        <v>162.69999999999999</v>
      </c>
      <c r="N31" s="401">
        <f t="shared" si="7"/>
        <v>1218.9000000000001</v>
      </c>
    </row>
    <row r="32" spans="1:14" ht="17.25" customHeight="1" thickBot="1">
      <c r="A32" s="253"/>
      <c r="B32" s="254" t="s">
        <v>10</v>
      </c>
      <c r="C32" s="227">
        <f>C12+C15+C26+C30</f>
        <v>1525</v>
      </c>
      <c r="D32" s="227">
        <f t="shared" ref="D32:G32" si="8">D12+D15+D26+D30</f>
        <v>47.620000000000005</v>
      </c>
      <c r="E32" s="227">
        <f t="shared" si="8"/>
        <v>41.69</v>
      </c>
      <c r="F32" s="227">
        <f t="shared" si="8"/>
        <v>214.51000000000002</v>
      </c>
      <c r="G32" s="228">
        <f t="shared" si="8"/>
        <v>1432.46</v>
      </c>
      <c r="I32" s="343"/>
      <c r="J32" s="344">
        <f>J12+J15+J26+J30</f>
        <v>1221</v>
      </c>
      <c r="K32" s="344">
        <f>K12+K15+K26+K30</f>
        <v>36</v>
      </c>
      <c r="L32" s="344">
        <f t="shared" ref="L32:N32" si="9">L12+L15+L26+L30</f>
        <v>34.1</v>
      </c>
      <c r="M32" s="344">
        <f t="shared" si="9"/>
        <v>161.5</v>
      </c>
      <c r="N32" s="345">
        <f t="shared" si="9"/>
        <v>1185.4000000000001</v>
      </c>
    </row>
    <row r="33" spans="1:14" ht="13.5" customHeight="1" thickBot="1">
      <c r="A33" s="106"/>
      <c r="B33" s="269" t="s">
        <v>31</v>
      </c>
      <c r="C33" s="270"/>
      <c r="D33" s="229">
        <v>54</v>
      </c>
      <c r="E33" s="229">
        <v>60</v>
      </c>
      <c r="F33" s="229">
        <v>261</v>
      </c>
      <c r="G33" s="230">
        <v>1800</v>
      </c>
      <c r="I33" s="402"/>
      <c r="J33" s="369"/>
      <c r="K33" s="83">
        <v>42</v>
      </c>
      <c r="L33" s="83">
        <v>47</v>
      </c>
      <c r="M33" s="83">
        <v>203</v>
      </c>
      <c r="N33" s="84">
        <v>1400</v>
      </c>
    </row>
    <row r="34" spans="1:14">
      <c r="A34" s="107"/>
      <c r="B34" s="455" t="s">
        <v>11</v>
      </c>
      <c r="C34" s="279"/>
      <c r="D34" s="370">
        <f>D31-D33</f>
        <v>-7.980000000000004</v>
      </c>
      <c r="E34" s="370">
        <f t="shared" ref="E34:G34" si="10">E31-E33</f>
        <v>-15.61</v>
      </c>
      <c r="F34" s="370">
        <f t="shared" si="10"/>
        <v>-49.489999999999981</v>
      </c>
      <c r="G34" s="405">
        <f t="shared" si="10"/>
        <v>-349.74000000000024</v>
      </c>
      <c r="H34" s="67"/>
      <c r="I34" s="347"/>
      <c r="J34" s="348"/>
      <c r="K34" s="211">
        <f>K31-K33</f>
        <v>-6.5</v>
      </c>
      <c r="L34" s="211">
        <f t="shared" ref="L34:N34" si="11">L31-L33</f>
        <v>-10.299999999999997</v>
      </c>
      <c r="M34" s="211">
        <f t="shared" si="11"/>
        <v>-40.300000000000011</v>
      </c>
      <c r="N34" s="403">
        <f t="shared" si="11"/>
        <v>-181.09999999999991</v>
      </c>
    </row>
    <row r="35" spans="1:14" ht="15" thickBot="1">
      <c r="A35" s="109"/>
      <c r="B35" s="456"/>
      <c r="C35" s="280"/>
      <c r="D35" s="372">
        <f>D32-D33</f>
        <v>-6.3799999999999955</v>
      </c>
      <c r="E35" s="372">
        <f t="shared" ref="E35:G35" si="12">E32-E33</f>
        <v>-18.310000000000002</v>
      </c>
      <c r="F35" s="372">
        <f t="shared" si="12"/>
        <v>-46.489999999999981</v>
      </c>
      <c r="G35" s="406">
        <f t="shared" si="12"/>
        <v>-367.53999999999996</v>
      </c>
      <c r="I35" s="372"/>
      <c r="J35" s="346"/>
      <c r="K35" s="232">
        <f>K32-K33</f>
        <v>-6</v>
      </c>
      <c r="L35" s="232">
        <f t="shared" ref="L35:N35" si="13">L32-L33</f>
        <v>-12.899999999999999</v>
      </c>
      <c r="M35" s="232">
        <f t="shared" si="13"/>
        <v>-41.5</v>
      </c>
      <c r="N35" s="373">
        <f t="shared" si="13"/>
        <v>-214.59999999999991</v>
      </c>
    </row>
    <row r="36" spans="1:14">
      <c r="A36" s="439" t="s">
        <v>152</v>
      </c>
      <c r="B36" s="440"/>
      <c r="C36" s="207"/>
      <c r="D36" s="207"/>
      <c r="E36" s="207"/>
      <c r="F36" s="207"/>
      <c r="G36" s="207"/>
      <c r="H36" s="67"/>
    </row>
    <row r="37" spans="1:14" ht="15" thickBot="1">
      <c r="A37" s="441" t="s">
        <v>153</v>
      </c>
      <c r="B37" s="442"/>
      <c r="C37" s="233"/>
      <c r="D37" s="319"/>
      <c r="E37" s="319"/>
      <c r="F37" s="319"/>
      <c r="G37" s="319"/>
    </row>
  </sheetData>
  <mergeCells count="25">
    <mergeCell ref="A37:B37"/>
    <mergeCell ref="I27:N27"/>
    <mergeCell ref="I16:N16"/>
    <mergeCell ref="I13:N13"/>
    <mergeCell ref="B34:B35"/>
    <mergeCell ref="A36:B36"/>
    <mergeCell ref="B13:G13"/>
    <mergeCell ref="B16:G16"/>
    <mergeCell ref="B27:G27"/>
    <mergeCell ref="B1:N1"/>
    <mergeCell ref="B2:N2"/>
    <mergeCell ref="A4:G4"/>
    <mergeCell ref="H4:H29"/>
    <mergeCell ref="I4:N4"/>
    <mergeCell ref="A5:A6"/>
    <mergeCell ref="B5:B6"/>
    <mergeCell ref="C5:C6"/>
    <mergeCell ref="D5:F5"/>
    <mergeCell ref="G5:G6"/>
    <mergeCell ref="I5:I6"/>
    <mergeCell ref="J5:J6"/>
    <mergeCell ref="K5:M5"/>
    <mergeCell ref="N5:N6"/>
    <mergeCell ref="B7:G7"/>
    <mergeCell ref="I7:N7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9 день</vt:lpstr>
      <vt:lpstr>Титул лист</vt:lpstr>
      <vt:lpstr>1-1 день</vt:lpstr>
      <vt:lpstr>2-1 день</vt:lpstr>
      <vt:lpstr>3-1 день</vt:lpstr>
      <vt:lpstr>4-1 день</vt:lpstr>
      <vt:lpstr>5-1 день</vt:lpstr>
      <vt:lpstr>1-2 день</vt:lpstr>
      <vt:lpstr>2-2 день</vt:lpstr>
      <vt:lpstr>3-2 день</vt:lpstr>
      <vt:lpstr>4-2 день</vt:lpstr>
      <vt:lpstr>5-2 день</vt:lpstr>
      <vt:lpstr>'1-1 день'!Область_печати</vt:lpstr>
      <vt:lpstr>'1-2 день'!Область_печати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2025-04-03T12:11:26Z</dcterms:modified>
</cp:coreProperties>
</file>